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2120" windowHeight="8895" activeTab="0"/>
  </bookViews>
  <sheets>
    <sheet name="Всього" sheetId="1" r:id="rId1"/>
  </sheets>
  <externalReferences>
    <externalReference r:id="rId4"/>
    <externalReference r:id="rId5"/>
  </externalReferences>
  <definedNames>
    <definedName name="_xlnm._FilterDatabase" localSheetId="0" hidden="1">'Всього'!$A$7:$ET$18</definedName>
  </definedNames>
  <calcPr fullCalcOnLoad="1"/>
</workbook>
</file>

<file path=xl/sharedStrings.xml><?xml version="1.0" encoding="utf-8"?>
<sst xmlns="http://schemas.openxmlformats.org/spreadsheetml/2006/main" count="194" uniqueCount="64">
  <si>
    <t>№ п\п</t>
  </si>
  <si>
    <t>Податок з власників транспортних засобів</t>
  </si>
  <si>
    <t>Адміністративні штрафи та інші  санкції</t>
  </si>
  <si>
    <t>Інші  надходження</t>
  </si>
  <si>
    <t>Власні надходження бюджетних установ і організацій</t>
  </si>
  <si>
    <t>Цільові фонди рад</t>
  </si>
  <si>
    <t>Факт</t>
  </si>
  <si>
    <t>%%</t>
  </si>
  <si>
    <t>Разом спецфондів</t>
  </si>
  <si>
    <t>Разом доходів загального фонду</t>
  </si>
  <si>
    <t>ВСЬОГО ДОХОДІВ ЗАГАЛЬНОГО І СПЕЦІАЛЬНОГО ФОНДІВ</t>
  </si>
  <si>
    <t>Прогноз на 2002 р.</t>
  </si>
  <si>
    <t>Надходження коштів від приватизації комунального майна</t>
  </si>
  <si>
    <t>Плата за землю                                     ВСЬОГО</t>
  </si>
  <si>
    <t>Заокруглення</t>
  </si>
  <si>
    <t>Баківцівська</t>
  </si>
  <si>
    <t>Воютинська</t>
  </si>
  <si>
    <t>Коршівська</t>
  </si>
  <si>
    <t>Піддубцівська</t>
  </si>
  <si>
    <t>Радомишльська</t>
  </si>
  <si>
    <t>Романівська</t>
  </si>
  <si>
    <t>Чаруківська</t>
  </si>
  <si>
    <t>Всього по району</t>
  </si>
  <si>
    <t>Інші надходження до фондів охорони навколишнього природного середовища</t>
  </si>
  <si>
    <t>Податок на прибуток підприємств комунальної власності</t>
  </si>
  <si>
    <t>Плата за розміщення тимчасово вільних коштів місцевих бюджетів</t>
  </si>
  <si>
    <t>Надходження від орендної плати за користування цілісним майновим комплексом та іншим державним майном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</si>
  <si>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</si>
  <si>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Екологічний податок</t>
  </si>
  <si>
    <t>Збір за забруднення навколишнього природного середовища</t>
  </si>
  <si>
    <t>Надходження коштів від відшкодування втрат сільськогосподарського і лісогосподарського виробництва</t>
  </si>
  <si>
    <t>Туристичний збір</t>
  </si>
  <si>
    <t>Фіксований податок на доходи фізичних осіб від зайняття підприємницькою діяльністю, нарахований до 1 січня 2012 року</t>
  </si>
  <si>
    <t>Надходження коштів пайовоє участі у розвитку інфраструктури населеного пункту</t>
  </si>
  <si>
    <t>Л.Бусель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</si>
  <si>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</si>
  <si>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Єдиний податок  </t>
  </si>
  <si>
    <t>Державне мито</t>
  </si>
  <si>
    <t>Кошти від продажу землі</t>
  </si>
  <si>
    <t>Податок на майно</t>
  </si>
  <si>
    <t>Начальник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</si>
  <si>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господарськоє та іншоє діяльності </t>
  </si>
  <si>
    <t>Акцизний податок з реалізації суб`єктами господарювання роздрібної торгівлі підакцизних товарів</t>
  </si>
  <si>
    <t>Надходження коштів пайової участі у розвитку інфраструктури населеного пункту</t>
  </si>
  <si>
    <t>Плата за надання інших адміністративних послуг</t>
  </si>
  <si>
    <t>Адміністративні штрафи та штрафні санкціє за порушення законодавства у сфері виробництва та обігу алкогольних напоєв та тютюнових виробів</t>
  </si>
  <si>
    <t>Збір за провадження деяких видів підприємницькоє діяльності, що справлявся до 1 січня 2016 року</t>
  </si>
  <si>
    <t>Прогноз на 2016 р.</t>
  </si>
  <si>
    <t>Місцеві податки</t>
  </si>
  <si>
    <t>Адміністративний збір за державну реєстрацію речових прав на нерухоме майно та єх обтяжень</t>
  </si>
  <si>
    <t>Кошти від реалізаціє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</si>
  <si>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-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</si>
  <si>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</si>
  <si>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</si>
  <si>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Кошти від відчуження майна, що належить Автономній Республіці Крим та майна, що перебуває в комунальній власності  </t>
  </si>
  <si>
    <t>Плата за державну реєстрацію (крім адміністративного збору за проведення державної реєстрації юридичних осіб, фізичних осіб – підприємців та громадських формувань)</t>
  </si>
  <si>
    <t>Плата за державну реєстрацію джерел іонізуючого випромінювання (реєстраційний збір)</t>
  </si>
  <si>
    <t>Пальне</t>
  </si>
  <si>
    <t>Прогноз на 2017 р.</t>
  </si>
  <si>
    <t>Аналіз виконання плану по доходах</t>
  </si>
  <si>
    <t>станом на 01 липня 2017</t>
  </si>
  <si>
    <t>План на 2018 р.</t>
  </si>
  <si>
    <t xml:space="preserve">Рентна плата за користування надрами </t>
  </si>
  <si>
    <t>станом на 01 травня 2019 року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</si>
</sst>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#,##0&quot;грн.&quot;;\-#,##0&quot;грн.&quot;"/>
    <numFmt numFmtId="205" formatCode="#,##0&quot;грн.&quot;;[Red]\-#,##0&quot;грн.&quot;"/>
    <numFmt numFmtId="206" formatCode="#,##0.00&quot;грн.&quot;;\-#,##0.00&quot;грн.&quot;"/>
    <numFmt numFmtId="207" formatCode="#,##0.00&quot;грн.&quot;;[Red]\-#,##0.00&quot;грн.&quot;"/>
    <numFmt numFmtId="208" formatCode="_-* #,##0&quot;грн.&quot;_-;\-* #,##0&quot;грн.&quot;_-;_-* &quot;-&quot;&quot;грн.&quot;_-;_-@_-"/>
    <numFmt numFmtId="209" formatCode="_-* #,##0_г_р_н_._-;\-* #,##0_г_р_н_._-;_-* &quot;-&quot;_г_р_н_._-;_-@_-"/>
    <numFmt numFmtId="210" formatCode="_-* #,##0.00&quot;грн.&quot;_-;\-* #,##0.00&quot;грн.&quot;_-;_-* &quot;-&quot;??&quot;грн.&quot;_-;_-@_-"/>
    <numFmt numFmtId="211" formatCode="_-* #,##0.00_г_р_н_._-;\-* #,##0.00_г_р_н_._-;_-* &quot;-&quot;??_г_р_н_._-;_-@_-"/>
    <numFmt numFmtId="212" formatCode="0.0"/>
    <numFmt numFmtId="213" formatCode="#,##0.0"/>
    <numFmt numFmtId="214" formatCode="0.000"/>
    <numFmt numFmtId="215" formatCode="0.0000"/>
    <numFmt numFmtId="216" formatCode="0.00000"/>
    <numFmt numFmtId="217" formatCode="0.000000"/>
    <numFmt numFmtId="218" formatCode="0.0000000"/>
    <numFmt numFmtId="219" formatCode="0.00000000"/>
    <numFmt numFmtId="220" formatCode="0.0%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51">
    <font>
      <sz val="10"/>
      <name val="Arial Cyr"/>
      <family val="0"/>
    </font>
    <font>
      <b/>
      <i/>
      <sz val="10"/>
      <name val="Arial Cyr"/>
      <family val="2"/>
    </font>
    <font>
      <sz val="14"/>
      <name val="Arial Cyr"/>
      <family val="2"/>
    </font>
    <font>
      <i/>
      <sz val="10"/>
      <name val="Arial Cyr"/>
      <family val="2"/>
    </font>
    <font>
      <i/>
      <sz val="12"/>
      <name val="Arial Cyr"/>
      <family val="2"/>
    </font>
    <font>
      <sz val="8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Segoe U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213" fontId="0" fillId="0" borderId="0" xfId="0" applyNumberFormat="1" applyFill="1" applyAlignment="1">
      <alignment/>
    </xf>
    <xf numFmtId="0" fontId="0" fillId="0" borderId="0" xfId="0" applyFill="1" applyAlignment="1">
      <alignment/>
    </xf>
    <xf numFmtId="213" fontId="8" fillId="0" borderId="0" xfId="0" applyNumberFormat="1" applyFont="1" applyFill="1" applyAlignment="1">
      <alignment/>
    </xf>
    <xf numFmtId="212" fontId="8" fillId="0" borderId="0" xfId="0" applyNumberFormat="1" applyFont="1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213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Continuous" vertical="top" wrapText="1"/>
    </xf>
    <xf numFmtId="0" fontId="3" fillId="0" borderId="10" xfId="0" applyFont="1" applyFill="1" applyBorder="1" applyAlignment="1">
      <alignment horizontal="center" vertical="center" wrapText="1"/>
    </xf>
    <xf numFmtId="213" fontId="2" fillId="0" borderId="10" xfId="0" applyNumberFormat="1" applyFont="1" applyFill="1" applyBorder="1" applyAlignment="1">
      <alignment/>
    </xf>
    <xf numFmtId="212" fontId="2" fillId="0" borderId="10" xfId="0" applyNumberFormat="1" applyFont="1" applyFill="1" applyBorder="1" applyAlignment="1">
      <alignment horizontal="center"/>
    </xf>
    <xf numFmtId="213" fontId="2" fillId="0" borderId="10" xfId="0" applyNumberFormat="1" applyFont="1" applyFill="1" applyBorder="1" applyAlignment="1">
      <alignment horizontal="center"/>
    </xf>
    <xf numFmtId="213" fontId="2" fillId="0" borderId="10" xfId="0" applyNumberFormat="1" applyFont="1" applyFill="1" applyBorder="1" applyAlignment="1">
      <alignment horizontal="center"/>
    </xf>
    <xf numFmtId="212" fontId="7" fillId="0" borderId="10" xfId="0" applyNumberFormat="1" applyFont="1" applyFill="1" applyBorder="1" applyAlignment="1">
      <alignment horizontal="center" vertical="center"/>
    </xf>
    <xf numFmtId="212" fontId="7" fillId="0" borderId="10" xfId="0" applyNumberFormat="1" applyFont="1" applyFill="1" applyBorder="1" applyAlignment="1">
      <alignment horizontal="left"/>
    </xf>
    <xf numFmtId="213" fontId="6" fillId="0" borderId="10" xfId="0" applyNumberFormat="1" applyFont="1" applyFill="1" applyBorder="1" applyAlignment="1">
      <alignment/>
    </xf>
    <xf numFmtId="213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 vertical="center"/>
    </xf>
    <xf numFmtId="0" fontId="14" fillId="0" borderId="10" xfId="0" applyFont="1" applyBorder="1" applyAlignment="1">
      <alignment/>
    </xf>
    <xf numFmtId="213" fontId="15" fillId="0" borderId="10" xfId="0" applyNumberFormat="1" applyFont="1" applyFill="1" applyBorder="1" applyAlignment="1">
      <alignment horizontal="center"/>
    </xf>
    <xf numFmtId="213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213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213" fontId="14" fillId="0" borderId="10" xfId="0" applyNumberFormat="1" applyFont="1" applyFill="1" applyBorder="1" applyAlignment="1">
      <alignment/>
    </xf>
    <xf numFmtId="212" fontId="14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2" fontId="14" fillId="0" borderId="10" xfId="0" applyNumberFormat="1" applyFont="1" applyBorder="1" applyAlignment="1">
      <alignment/>
    </xf>
    <xf numFmtId="0" fontId="14" fillId="0" borderId="10" xfId="0" applyFont="1" applyFill="1" applyBorder="1" applyAlignment="1" applyProtection="1">
      <alignment/>
      <protection locked="0"/>
    </xf>
    <xf numFmtId="213" fontId="14" fillId="0" borderId="10" xfId="0" applyNumberFormat="1" applyFont="1" applyFill="1" applyBorder="1" applyAlignment="1" applyProtection="1">
      <alignment horizontal="center"/>
      <protection locked="0"/>
    </xf>
    <xf numFmtId="212" fontId="14" fillId="0" borderId="10" xfId="0" applyNumberFormat="1" applyFont="1" applyFill="1" applyBorder="1" applyAlignment="1">
      <alignment horizontal="center"/>
    </xf>
    <xf numFmtId="213" fontId="14" fillId="0" borderId="10" xfId="0" applyNumberFormat="1" applyFont="1" applyFill="1" applyBorder="1" applyAlignment="1" applyProtection="1">
      <alignment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213" fontId="14" fillId="0" borderId="10" xfId="0" applyNumberFormat="1" applyFont="1" applyFill="1" applyBorder="1" applyAlignment="1" applyProtection="1">
      <alignment/>
      <protection/>
    </xf>
    <xf numFmtId="2" fontId="15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 horizontal="center"/>
    </xf>
    <xf numFmtId="213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213" fontId="2" fillId="0" borderId="0" xfId="0" applyNumberFormat="1" applyFont="1" applyFill="1" applyBorder="1" applyAlignment="1">
      <alignment/>
    </xf>
    <xf numFmtId="213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4" fillId="0" borderId="11" xfId="0" applyNumberFormat="1" applyFont="1" applyFill="1" applyBorder="1" applyAlignment="1" quotePrefix="1">
      <alignment horizontal="center" vertical="top" wrapText="1"/>
    </xf>
    <xf numFmtId="0" fontId="4" fillId="0" borderId="12" xfId="0" applyNumberFormat="1" applyFont="1" applyFill="1" applyBorder="1" applyAlignment="1" quotePrefix="1">
      <alignment horizontal="center" vertical="top" wrapText="1"/>
    </xf>
    <xf numFmtId="0" fontId="4" fillId="0" borderId="13" xfId="0" applyNumberFormat="1" applyFont="1" applyFill="1" applyBorder="1" applyAlignment="1" quotePrefix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quotePrefix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83;&#1103;\&#1047;&#1074;&#1110;&#1090;\2019\02\&#1047;&#1074;&#1110;&#1090;%20&#1089;&#1090;.%20&#1085;&#1072;%2001.03.2019%20&#1079;&#1072;%2028.02.2019%20&#1052;&#1030;&#1057;%20&#1047;&#1040;&#104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9%20&#1047;&#1060;.x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">
          <cell r="HP10">
            <v>257110</v>
          </cell>
          <cell r="HQ10">
            <v>259229.18</v>
          </cell>
        </row>
        <row r="11">
          <cell r="HP11">
            <v>329550</v>
          </cell>
          <cell r="HQ11">
            <v>329563.99</v>
          </cell>
        </row>
        <row r="12">
          <cell r="HP12">
            <v>161907</v>
          </cell>
          <cell r="HQ12">
            <v>293525.13</v>
          </cell>
        </row>
        <row r="13">
          <cell r="HP13">
            <v>331532</v>
          </cell>
          <cell r="HQ13">
            <v>518441.49</v>
          </cell>
        </row>
        <row r="14">
          <cell r="HP14">
            <v>144825</v>
          </cell>
          <cell r="HQ14">
            <v>169010.74</v>
          </cell>
        </row>
        <row r="15">
          <cell r="HP15">
            <v>389450</v>
          </cell>
          <cell r="HQ15">
            <v>824241.89</v>
          </cell>
        </row>
        <row r="16">
          <cell r="HP16">
            <v>217590</v>
          </cell>
          <cell r="HQ16">
            <v>293432.61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EP9">
            <v>0</v>
          </cell>
          <cell r="EQ9">
            <v>111.43</v>
          </cell>
        </row>
        <row r="10">
          <cell r="EP10">
            <v>142</v>
          </cell>
          <cell r="EQ10">
            <v>160.72</v>
          </cell>
        </row>
        <row r="11">
          <cell r="EQ11">
            <v>60.69</v>
          </cell>
        </row>
        <row r="12">
          <cell r="EP12">
            <v>50</v>
          </cell>
          <cell r="EQ12">
            <v>1517.33</v>
          </cell>
        </row>
        <row r="13">
          <cell r="EP13">
            <v>66</v>
          </cell>
          <cell r="EQ13">
            <v>75.29</v>
          </cell>
        </row>
        <row r="14">
          <cell r="EQ14">
            <v>319.49</v>
          </cell>
        </row>
        <row r="15">
          <cell r="EP15">
            <v>170</v>
          </cell>
          <cell r="EQ15">
            <v>171.7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T25"/>
  <sheetViews>
    <sheetView showZeros="0" tabSelected="1" zoomScale="75" zoomScaleNormal="75" zoomScaleSheetLayoutView="75" zoomScalePageLayoutView="0" workbookViewId="0" topLeftCell="A1">
      <pane xSplit="8" ySplit="7" topLeftCell="DQ8" activePane="bottomRight" state="frozen"/>
      <selection pane="topLeft" activeCell="A1" sqref="A1"/>
      <selection pane="topRight" activeCell="I1" sqref="I1"/>
      <selection pane="bottomLeft" activeCell="A4" sqref="A4"/>
      <selection pane="bottomRight" activeCell="DT8" sqref="DT8:DU14"/>
    </sheetView>
  </sheetViews>
  <sheetFormatPr defaultColWidth="9.00390625" defaultRowHeight="12.75"/>
  <cols>
    <col min="1" max="1" width="4.875" style="8" customWidth="1"/>
    <col min="2" max="2" width="27.625" style="5" customWidth="1"/>
    <col min="3" max="3" width="14.00390625" style="5" hidden="1" customWidth="1"/>
    <col min="4" max="4" width="14.375" style="5" hidden="1" customWidth="1"/>
    <col min="5" max="5" width="15.375" style="5" hidden="1" customWidth="1"/>
    <col min="6" max="7" width="11.875" style="5" hidden="1" customWidth="1"/>
    <col min="8" max="8" width="9.00390625" style="5" hidden="1" customWidth="1"/>
    <col min="9" max="9" width="14.875" style="5" customWidth="1"/>
    <col min="10" max="10" width="12.25390625" style="5" customWidth="1"/>
    <col min="11" max="11" width="11.00390625" style="5" customWidth="1"/>
    <col min="12" max="12" width="14.375" style="5" customWidth="1"/>
    <col min="13" max="13" width="14.125" style="5" customWidth="1"/>
    <col min="14" max="14" width="13.00390625" style="5" customWidth="1"/>
    <col min="15" max="17" width="13.00390625" style="5" hidden="1" customWidth="1"/>
    <col min="18" max="18" width="14.125" style="5" customWidth="1"/>
    <col min="19" max="20" width="13.25390625" style="5" customWidth="1"/>
    <col min="21" max="21" width="17.75390625" style="5" customWidth="1"/>
    <col min="22" max="22" width="16.00390625" style="5" customWidth="1"/>
    <col min="23" max="23" width="13.25390625" style="5" customWidth="1"/>
    <col min="24" max="24" width="16.875" style="5" customWidth="1"/>
    <col min="25" max="25" width="17.375" style="5" customWidth="1"/>
    <col min="26" max="26" width="13.25390625" style="5" customWidth="1"/>
    <col min="27" max="27" width="14.625" style="5" customWidth="1"/>
    <col min="28" max="28" width="15.125" style="5" customWidth="1"/>
    <col min="29" max="29" width="12.875" style="5" customWidth="1"/>
    <col min="30" max="30" width="17.375" style="5" customWidth="1"/>
    <col min="31" max="31" width="17.25390625" style="5" customWidth="1"/>
    <col min="32" max="32" width="12.00390625" style="5" customWidth="1"/>
    <col min="33" max="33" width="13.125" style="5" customWidth="1"/>
    <col min="34" max="34" width="11.625" style="5" customWidth="1"/>
    <col min="35" max="35" width="10.375" style="5" customWidth="1"/>
    <col min="36" max="36" width="15.25390625" style="5" hidden="1" customWidth="1"/>
    <col min="37" max="37" width="14.125" style="5" hidden="1" customWidth="1"/>
    <col min="38" max="38" width="11.375" style="5" hidden="1" customWidth="1"/>
    <col min="39" max="39" width="15.125" style="5" customWidth="1"/>
    <col min="40" max="40" width="15.625" style="5" customWidth="1"/>
    <col min="41" max="41" width="15.625" style="5" bestFit="1" customWidth="1"/>
    <col min="42" max="42" width="17.25390625" style="5" hidden="1" customWidth="1"/>
    <col min="43" max="43" width="15.625" style="5" hidden="1" customWidth="1"/>
    <col min="44" max="44" width="11.25390625" style="5" hidden="1" customWidth="1"/>
    <col min="45" max="45" width="12.625" style="5" customWidth="1"/>
    <col min="46" max="46" width="11.875" style="5" customWidth="1"/>
    <col min="47" max="47" width="11.375" style="5" customWidth="1"/>
    <col min="48" max="48" width="12.625" style="5" customWidth="1"/>
    <col min="49" max="49" width="13.75390625" style="5" customWidth="1"/>
    <col min="50" max="50" width="11.375" style="5" customWidth="1"/>
    <col min="51" max="56" width="11.375" style="5" hidden="1" customWidth="1"/>
    <col min="57" max="57" width="16.625" style="5" customWidth="1"/>
    <col min="58" max="58" width="15.625" style="5" customWidth="1"/>
    <col min="59" max="59" width="12.75390625" style="5" customWidth="1"/>
    <col min="60" max="60" width="14.125" style="5" customWidth="1"/>
    <col min="61" max="61" width="13.25390625" style="5" customWidth="1"/>
    <col min="62" max="62" width="11.375" style="5" customWidth="1"/>
    <col min="63" max="63" width="14.625" style="5" bestFit="1" customWidth="1"/>
    <col min="64" max="64" width="12.125" style="5" bestFit="1" customWidth="1"/>
    <col min="65" max="65" width="11.375" style="5" customWidth="1"/>
    <col min="66" max="66" width="13.875" style="5" customWidth="1"/>
    <col min="67" max="67" width="13.75390625" style="5" customWidth="1"/>
    <col min="68" max="68" width="11.00390625" style="5" customWidth="1"/>
    <col min="69" max="69" width="12.00390625" style="5" customWidth="1"/>
    <col min="70" max="70" width="11.00390625" style="5" customWidth="1"/>
    <col min="71" max="71" width="13.75390625" style="5" customWidth="1"/>
    <col min="72" max="74" width="11.00390625" style="5" hidden="1" customWidth="1"/>
    <col min="75" max="76" width="16.25390625" style="5" bestFit="1" customWidth="1"/>
    <col min="77" max="77" width="11.75390625" style="5" customWidth="1"/>
    <col min="78" max="78" width="10.75390625" style="5" hidden="1" customWidth="1"/>
    <col min="79" max="79" width="12.375" style="5" hidden="1" customWidth="1"/>
    <col min="80" max="80" width="11.25390625" style="5" hidden="1" customWidth="1"/>
    <col min="81" max="81" width="20.25390625" style="5" hidden="1" customWidth="1"/>
    <col min="82" max="82" width="15.00390625" style="5" customWidth="1"/>
    <col min="83" max="83" width="14.625" style="5" customWidth="1"/>
    <col min="84" max="84" width="10.75390625" style="5" customWidth="1"/>
    <col min="85" max="87" width="12.25390625" style="5" hidden="1" customWidth="1"/>
    <col min="88" max="88" width="21.875" style="5" customWidth="1"/>
    <col min="89" max="89" width="18.375" style="5" customWidth="1"/>
    <col min="90" max="90" width="16.00390625" style="5" bestFit="1" customWidth="1"/>
    <col min="91" max="91" width="11.25390625" style="5" hidden="1" customWidth="1"/>
    <col min="92" max="92" width="15.75390625" style="5" hidden="1" customWidth="1"/>
    <col min="93" max="93" width="9.25390625" style="5" hidden="1" customWidth="1"/>
    <col min="94" max="94" width="12.125" style="5" hidden="1" customWidth="1"/>
    <col min="95" max="95" width="12.00390625" style="5" hidden="1" customWidth="1"/>
    <col min="96" max="96" width="10.125" style="5" hidden="1" customWidth="1"/>
    <col min="97" max="97" width="13.75390625" style="5" customWidth="1"/>
    <col min="98" max="98" width="10.875" style="5" customWidth="1"/>
    <col min="99" max="99" width="12.875" style="5" customWidth="1"/>
    <col min="100" max="100" width="10.125" style="5" hidden="1" customWidth="1"/>
    <col min="101" max="101" width="14.00390625" style="5" hidden="1" customWidth="1"/>
    <col min="102" max="102" width="12.875" style="5" hidden="1" customWidth="1"/>
    <col min="103" max="103" width="11.75390625" style="5" customWidth="1"/>
    <col min="104" max="104" width="12.125" style="5" customWidth="1"/>
    <col min="105" max="105" width="11.375" style="5" customWidth="1"/>
    <col min="106" max="108" width="9.625" style="5" hidden="1" customWidth="1"/>
    <col min="109" max="109" width="9.625" style="5" customWidth="1"/>
    <col min="110" max="110" width="12.375" style="5" customWidth="1"/>
    <col min="111" max="111" width="12.25390625" style="5" bestFit="1" customWidth="1"/>
    <col min="112" max="112" width="14.625" style="5" bestFit="1" customWidth="1"/>
    <col min="113" max="113" width="16.625" style="5" customWidth="1"/>
    <col min="114" max="114" width="11.00390625" style="5" customWidth="1"/>
    <col min="115" max="115" width="13.625" style="5" customWidth="1"/>
    <col min="116" max="116" width="16.25390625" style="5" customWidth="1"/>
    <col min="117" max="117" width="13.25390625" style="5" customWidth="1"/>
    <col min="118" max="120" width="13.25390625" style="5" hidden="1" customWidth="1"/>
    <col min="121" max="121" width="14.625" style="5" bestFit="1" customWidth="1"/>
    <col min="122" max="122" width="13.625" style="5" customWidth="1"/>
    <col min="123" max="123" width="12.25390625" style="5" customWidth="1"/>
    <col min="124" max="124" width="14.125" style="5" customWidth="1"/>
    <col min="125" max="125" width="14.625" style="5" customWidth="1"/>
    <col min="126" max="126" width="12.625" style="5" customWidth="1"/>
    <col min="127" max="127" width="12.375" style="5" hidden="1" customWidth="1"/>
    <col min="128" max="128" width="13.75390625" style="5" hidden="1" customWidth="1"/>
    <col min="129" max="129" width="14.375" style="5" hidden="1" customWidth="1"/>
    <col min="130" max="130" width="10.875" style="5" hidden="1" customWidth="1"/>
    <col min="131" max="131" width="10.375" style="5" hidden="1" customWidth="1"/>
    <col min="132" max="132" width="7.25390625" style="5" hidden="1" customWidth="1"/>
    <col min="133" max="133" width="14.00390625" style="5" hidden="1" customWidth="1"/>
    <col min="134" max="134" width="15.00390625" style="5" customWidth="1"/>
    <col min="135" max="135" width="17.875" style="5" bestFit="1" customWidth="1"/>
    <col min="136" max="136" width="12.875" style="5" customWidth="1"/>
    <col min="137" max="137" width="18.00390625" style="5" customWidth="1"/>
    <col min="138" max="138" width="16.375" style="5" bestFit="1" customWidth="1"/>
    <col min="139" max="139" width="10.75390625" style="5" customWidth="1"/>
    <col min="140" max="140" width="10.375" style="5" bestFit="1" customWidth="1"/>
    <col min="141" max="16384" width="9.125" style="5" customWidth="1"/>
  </cols>
  <sheetData>
    <row r="2" spans="9:23" ht="23.25">
      <c r="I2" s="30"/>
      <c r="J2" s="31"/>
      <c r="K2" s="31"/>
      <c r="L2" s="31"/>
      <c r="M2" s="31"/>
      <c r="N2" s="31"/>
      <c r="O2" s="31"/>
      <c r="P2" s="31"/>
      <c r="Q2" s="31"/>
      <c r="R2" s="30" t="s">
        <v>59</v>
      </c>
      <c r="S2" s="31"/>
      <c r="T2" s="31"/>
      <c r="U2" s="31"/>
      <c r="V2" s="31"/>
      <c r="W2" s="31"/>
    </row>
    <row r="3" spans="10:21" ht="18">
      <c r="J3" s="29"/>
      <c r="N3" s="29"/>
      <c r="O3" s="29" t="s">
        <v>60</v>
      </c>
      <c r="R3" s="69" t="s">
        <v>63</v>
      </c>
      <c r="S3" s="69"/>
      <c r="T3" s="69"/>
      <c r="U3" s="69"/>
    </row>
    <row r="5" spans="1:139" s="1" customFormat="1" ht="27" customHeight="1">
      <c r="A5" s="12"/>
      <c r="B5" s="13"/>
      <c r="C5" s="66">
        <v>130500</v>
      </c>
      <c r="D5" s="66"/>
      <c r="E5" s="66"/>
      <c r="F5" s="66">
        <v>110106</v>
      </c>
      <c r="G5" s="66"/>
      <c r="H5" s="66"/>
      <c r="I5" s="66">
        <v>11020200</v>
      </c>
      <c r="J5" s="66"/>
      <c r="K5" s="66"/>
      <c r="L5" s="66">
        <v>13010200</v>
      </c>
      <c r="M5" s="66"/>
      <c r="N5" s="66"/>
      <c r="O5" s="67">
        <v>13020200</v>
      </c>
      <c r="P5" s="68"/>
      <c r="Q5" s="68"/>
      <c r="R5" s="66">
        <v>13030000</v>
      </c>
      <c r="S5" s="66"/>
      <c r="T5" s="66"/>
      <c r="U5" s="70">
        <v>14021900</v>
      </c>
      <c r="V5" s="71"/>
      <c r="W5" s="71"/>
      <c r="X5" s="67">
        <v>14031900</v>
      </c>
      <c r="Y5" s="68"/>
      <c r="Z5" s="68"/>
      <c r="AA5" s="66">
        <v>14040000</v>
      </c>
      <c r="AB5" s="66"/>
      <c r="AC5" s="66"/>
      <c r="AD5" s="66">
        <v>18010000</v>
      </c>
      <c r="AE5" s="66"/>
      <c r="AF5" s="66"/>
      <c r="AG5" s="66">
        <v>18030200</v>
      </c>
      <c r="AH5" s="66"/>
      <c r="AI5" s="66"/>
      <c r="AJ5" s="66">
        <v>18040000</v>
      </c>
      <c r="AK5" s="66"/>
      <c r="AL5" s="66"/>
      <c r="AM5" s="66">
        <v>18050000</v>
      </c>
      <c r="AN5" s="66"/>
      <c r="AO5" s="66"/>
      <c r="AP5" s="66">
        <v>21050000</v>
      </c>
      <c r="AQ5" s="66"/>
      <c r="AR5" s="66"/>
      <c r="AS5" s="66">
        <v>21081100</v>
      </c>
      <c r="AT5" s="66"/>
      <c r="AU5" s="66"/>
      <c r="AV5" s="66">
        <v>21081500</v>
      </c>
      <c r="AW5" s="66"/>
      <c r="AX5" s="66"/>
      <c r="AY5" s="67">
        <v>22010900</v>
      </c>
      <c r="AZ5" s="68"/>
      <c r="BA5" s="68"/>
      <c r="BB5" s="67">
        <v>22012300</v>
      </c>
      <c r="BC5" s="68"/>
      <c r="BD5" s="68"/>
      <c r="BE5" s="66">
        <v>22012500</v>
      </c>
      <c r="BF5" s="66"/>
      <c r="BG5" s="66"/>
      <c r="BH5" s="66">
        <v>22012600</v>
      </c>
      <c r="BI5" s="66"/>
      <c r="BJ5" s="66"/>
      <c r="BK5" s="66">
        <v>22012900</v>
      </c>
      <c r="BL5" s="66"/>
      <c r="BM5" s="66"/>
      <c r="BN5" s="66">
        <v>22080000</v>
      </c>
      <c r="BO5" s="66"/>
      <c r="BP5" s="66"/>
      <c r="BQ5" s="66">
        <v>22090000</v>
      </c>
      <c r="BR5" s="66"/>
      <c r="BS5" s="66"/>
      <c r="BT5" s="70">
        <v>22130000</v>
      </c>
      <c r="BU5" s="71"/>
      <c r="BV5" s="71"/>
      <c r="BW5" s="66">
        <v>24060300</v>
      </c>
      <c r="BX5" s="66"/>
      <c r="BY5" s="66"/>
      <c r="BZ5" s="66">
        <v>310102</v>
      </c>
      <c r="CA5" s="66"/>
      <c r="CB5" s="66"/>
      <c r="CC5" s="14"/>
      <c r="CD5" s="82">
        <v>24062200</v>
      </c>
      <c r="CE5" s="82"/>
      <c r="CF5" s="82"/>
      <c r="CG5" s="66">
        <v>31010200</v>
      </c>
      <c r="CH5" s="66"/>
      <c r="CI5" s="66"/>
      <c r="CJ5" s="66"/>
      <c r="CK5" s="66"/>
      <c r="CL5" s="66"/>
      <c r="CM5" s="66">
        <v>120200</v>
      </c>
      <c r="CN5" s="66"/>
      <c r="CO5" s="66"/>
      <c r="CP5" s="66">
        <v>190500</v>
      </c>
      <c r="CQ5" s="66"/>
      <c r="CR5" s="66"/>
      <c r="CS5" s="78">
        <v>19010000</v>
      </c>
      <c r="CT5" s="78"/>
      <c r="CU5" s="78"/>
      <c r="CV5" s="81">
        <v>18000000</v>
      </c>
      <c r="CW5" s="81"/>
      <c r="CX5" s="81"/>
      <c r="CY5" s="78">
        <v>21110000</v>
      </c>
      <c r="CZ5" s="78"/>
      <c r="DA5" s="78"/>
      <c r="DB5" s="78">
        <v>241700</v>
      </c>
      <c r="DC5" s="78"/>
      <c r="DD5" s="78"/>
      <c r="DE5" s="78">
        <v>24062100</v>
      </c>
      <c r="DF5" s="78"/>
      <c r="DG5" s="78"/>
      <c r="DH5" s="78">
        <v>24170000</v>
      </c>
      <c r="DI5" s="78"/>
      <c r="DJ5" s="78"/>
      <c r="DK5" s="78">
        <v>25000000</v>
      </c>
      <c r="DL5" s="78"/>
      <c r="DM5" s="78"/>
      <c r="DN5" s="78">
        <v>31030000</v>
      </c>
      <c r="DO5" s="78"/>
      <c r="DP5" s="78"/>
      <c r="DQ5" s="78">
        <v>33010000</v>
      </c>
      <c r="DR5" s="78"/>
      <c r="DS5" s="78"/>
      <c r="DT5" s="78">
        <v>50110000</v>
      </c>
      <c r="DU5" s="78"/>
      <c r="DV5" s="78"/>
      <c r="DW5" s="66">
        <v>240616</v>
      </c>
      <c r="DX5" s="66"/>
      <c r="DY5" s="66"/>
      <c r="DZ5" s="66">
        <v>310300</v>
      </c>
      <c r="EA5" s="66"/>
      <c r="EB5" s="66"/>
      <c r="EC5" s="79"/>
      <c r="ED5" s="78"/>
      <c r="EE5" s="78"/>
      <c r="EF5" s="78"/>
      <c r="EG5" s="66"/>
      <c r="EH5" s="66"/>
      <c r="EI5" s="66"/>
    </row>
    <row r="6" spans="1:139" s="2" customFormat="1" ht="59.25" customHeight="1">
      <c r="A6" s="15" t="s">
        <v>0</v>
      </c>
      <c r="B6" s="16"/>
      <c r="C6" s="72" t="s">
        <v>13</v>
      </c>
      <c r="D6" s="72"/>
      <c r="E6" s="72"/>
      <c r="F6" s="72" t="s">
        <v>32</v>
      </c>
      <c r="G6" s="72"/>
      <c r="H6" s="72"/>
      <c r="I6" s="72" t="s">
        <v>24</v>
      </c>
      <c r="J6" s="72"/>
      <c r="K6" s="72"/>
      <c r="L6" s="72" t="s">
        <v>35</v>
      </c>
      <c r="M6" s="72"/>
      <c r="N6" s="72"/>
      <c r="O6" s="17"/>
      <c r="P6" s="18"/>
      <c r="Q6" s="18"/>
      <c r="R6" s="74" t="s">
        <v>62</v>
      </c>
      <c r="S6" s="74"/>
      <c r="T6" s="74"/>
      <c r="U6" s="63" t="s">
        <v>57</v>
      </c>
      <c r="V6" s="64"/>
      <c r="W6" s="65"/>
      <c r="X6" s="63" t="s">
        <v>57</v>
      </c>
      <c r="Y6" s="64"/>
      <c r="Z6" s="65"/>
      <c r="AA6" s="73" t="s">
        <v>42</v>
      </c>
      <c r="AB6" s="74"/>
      <c r="AC6" s="74"/>
      <c r="AD6" s="72" t="s">
        <v>39</v>
      </c>
      <c r="AE6" s="72"/>
      <c r="AF6" s="72"/>
      <c r="AG6" s="72" t="s">
        <v>31</v>
      </c>
      <c r="AH6" s="72"/>
      <c r="AI6" s="72"/>
      <c r="AJ6" s="72" t="s">
        <v>46</v>
      </c>
      <c r="AK6" s="80"/>
      <c r="AL6" s="80"/>
      <c r="AM6" s="72" t="s">
        <v>36</v>
      </c>
      <c r="AN6" s="80"/>
      <c r="AO6" s="80"/>
      <c r="AP6" s="80" t="s">
        <v>25</v>
      </c>
      <c r="AQ6" s="80"/>
      <c r="AR6" s="80"/>
      <c r="AS6" s="72" t="s">
        <v>2</v>
      </c>
      <c r="AT6" s="72"/>
      <c r="AU6" s="72"/>
      <c r="AV6" s="72" t="s">
        <v>45</v>
      </c>
      <c r="AW6" s="72"/>
      <c r="AX6" s="72"/>
      <c r="AY6" s="75" t="s">
        <v>55</v>
      </c>
      <c r="AZ6" s="76"/>
      <c r="BA6" s="77"/>
      <c r="BB6" s="75" t="s">
        <v>56</v>
      </c>
      <c r="BC6" s="76"/>
      <c r="BD6" s="77"/>
      <c r="BE6" s="72" t="s">
        <v>44</v>
      </c>
      <c r="BF6" s="72"/>
      <c r="BG6" s="72"/>
      <c r="BH6" s="72" t="s">
        <v>49</v>
      </c>
      <c r="BI6" s="72"/>
      <c r="BJ6" s="72"/>
      <c r="BK6" s="75" t="s">
        <v>53</v>
      </c>
      <c r="BL6" s="76"/>
      <c r="BM6" s="77"/>
      <c r="BN6" s="72" t="s">
        <v>26</v>
      </c>
      <c r="BO6" s="72"/>
      <c r="BP6" s="72"/>
      <c r="BQ6" s="72" t="s">
        <v>37</v>
      </c>
      <c r="BR6" s="72"/>
      <c r="BS6" s="72"/>
      <c r="BT6" s="75" t="s">
        <v>52</v>
      </c>
      <c r="BU6" s="76"/>
      <c r="BV6" s="77"/>
      <c r="BW6" s="72" t="s">
        <v>3</v>
      </c>
      <c r="BX6" s="72"/>
      <c r="BY6" s="72"/>
      <c r="BZ6" s="72" t="s">
        <v>27</v>
      </c>
      <c r="CA6" s="72"/>
      <c r="CB6" s="72"/>
      <c r="CC6" s="19"/>
      <c r="CD6" s="75"/>
      <c r="CE6" s="76"/>
      <c r="CF6" s="77"/>
      <c r="CG6" s="72" t="s">
        <v>50</v>
      </c>
      <c r="CH6" s="72"/>
      <c r="CI6" s="72"/>
      <c r="CJ6" s="72" t="s">
        <v>9</v>
      </c>
      <c r="CK6" s="72"/>
      <c r="CL6" s="72"/>
      <c r="CM6" s="72" t="s">
        <v>1</v>
      </c>
      <c r="CN6" s="72"/>
      <c r="CO6" s="72"/>
      <c r="CP6" s="72" t="s">
        <v>29</v>
      </c>
      <c r="CQ6" s="72"/>
      <c r="CR6" s="72"/>
      <c r="CS6" s="72" t="s">
        <v>28</v>
      </c>
      <c r="CT6" s="80"/>
      <c r="CU6" s="80"/>
      <c r="CV6" s="72" t="s">
        <v>48</v>
      </c>
      <c r="CW6" s="72"/>
      <c r="CX6" s="72"/>
      <c r="CY6" s="72" t="s">
        <v>30</v>
      </c>
      <c r="CZ6" s="72"/>
      <c r="DA6" s="72"/>
      <c r="DB6" s="72" t="s">
        <v>33</v>
      </c>
      <c r="DC6" s="72"/>
      <c r="DD6" s="72"/>
      <c r="DE6" s="72" t="s">
        <v>41</v>
      </c>
      <c r="DF6" s="72"/>
      <c r="DG6" s="72"/>
      <c r="DH6" s="72" t="s">
        <v>43</v>
      </c>
      <c r="DI6" s="72"/>
      <c r="DJ6" s="72"/>
      <c r="DK6" s="72" t="s">
        <v>4</v>
      </c>
      <c r="DL6" s="72"/>
      <c r="DM6" s="72"/>
      <c r="DN6" s="75" t="s">
        <v>54</v>
      </c>
      <c r="DO6" s="76"/>
      <c r="DP6" s="77"/>
      <c r="DQ6" s="72" t="s">
        <v>38</v>
      </c>
      <c r="DR6" s="72"/>
      <c r="DS6" s="72"/>
      <c r="DT6" s="79" t="s">
        <v>5</v>
      </c>
      <c r="DU6" s="79"/>
      <c r="DV6" s="79"/>
      <c r="DW6" s="79" t="s">
        <v>23</v>
      </c>
      <c r="DX6" s="79"/>
      <c r="DY6" s="79"/>
      <c r="DZ6" s="79" t="s">
        <v>12</v>
      </c>
      <c r="EA6" s="79"/>
      <c r="EB6" s="79"/>
      <c r="EC6" s="79"/>
      <c r="ED6" s="72" t="s">
        <v>8</v>
      </c>
      <c r="EE6" s="72"/>
      <c r="EF6" s="72"/>
      <c r="EG6" s="72" t="s">
        <v>10</v>
      </c>
      <c r="EH6" s="72"/>
      <c r="EI6" s="72"/>
    </row>
    <row r="7" spans="1:139" s="3" customFormat="1" ht="45">
      <c r="A7" s="20"/>
      <c r="B7" s="15"/>
      <c r="C7" s="15" t="s">
        <v>11</v>
      </c>
      <c r="D7" s="15" t="s">
        <v>6</v>
      </c>
      <c r="E7" s="15" t="s">
        <v>7</v>
      </c>
      <c r="F7" s="15" t="s">
        <v>47</v>
      </c>
      <c r="G7" s="15" t="s">
        <v>6</v>
      </c>
      <c r="H7" s="15" t="s">
        <v>7</v>
      </c>
      <c r="I7" s="15" t="s">
        <v>61</v>
      </c>
      <c r="J7" s="15" t="s">
        <v>6</v>
      </c>
      <c r="K7" s="15" t="s">
        <v>7</v>
      </c>
      <c r="L7" s="15" t="s">
        <v>61</v>
      </c>
      <c r="M7" s="15" t="s">
        <v>6</v>
      </c>
      <c r="N7" s="15" t="s">
        <v>7</v>
      </c>
      <c r="O7" s="15" t="s">
        <v>58</v>
      </c>
      <c r="P7" s="15" t="s">
        <v>6</v>
      </c>
      <c r="Q7" s="15" t="s">
        <v>7</v>
      </c>
      <c r="R7" s="15" t="s">
        <v>61</v>
      </c>
      <c r="S7" s="15" t="s">
        <v>6</v>
      </c>
      <c r="T7" s="15" t="s">
        <v>7</v>
      </c>
      <c r="U7" s="15" t="s">
        <v>61</v>
      </c>
      <c r="V7" s="15" t="s">
        <v>6</v>
      </c>
      <c r="W7" s="15" t="s">
        <v>7</v>
      </c>
      <c r="X7" s="15" t="s">
        <v>61</v>
      </c>
      <c r="Y7" s="15" t="s">
        <v>6</v>
      </c>
      <c r="Z7" s="15" t="s">
        <v>7</v>
      </c>
      <c r="AA7" s="15" t="s">
        <v>61</v>
      </c>
      <c r="AB7" s="15" t="s">
        <v>6</v>
      </c>
      <c r="AC7" s="15" t="s">
        <v>7</v>
      </c>
      <c r="AD7" s="15" t="s">
        <v>61</v>
      </c>
      <c r="AE7" s="15" t="s">
        <v>6</v>
      </c>
      <c r="AF7" s="15" t="s">
        <v>7</v>
      </c>
      <c r="AG7" s="15" t="s">
        <v>61</v>
      </c>
      <c r="AH7" s="15" t="s">
        <v>6</v>
      </c>
      <c r="AI7" s="15" t="s">
        <v>7</v>
      </c>
      <c r="AJ7" s="15" t="s">
        <v>61</v>
      </c>
      <c r="AK7" s="15" t="s">
        <v>6</v>
      </c>
      <c r="AL7" s="15" t="s">
        <v>7</v>
      </c>
      <c r="AM7" s="15" t="s">
        <v>61</v>
      </c>
      <c r="AN7" s="15" t="s">
        <v>6</v>
      </c>
      <c r="AO7" s="15" t="s">
        <v>7</v>
      </c>
      <c r="AP7" s="15" t="s">
        <v>61</v>
      </c>
      <c r="AQ7" s="15" t="s">
        <v>6</v>
      </c>
      <c r="AR7" s="15" t="s">
        <v>7</v>
      </c>
      <c r="AS7" s="15" t="s">
        <v>61</v>
      </c>
      <c r="AT7" s="15" t="s">
        <v>6</v>
      </c>
      <c r="AU7" s="15" t="s">
        <v>7</v>
      </c>
      <c r="AV7" s="15" t="s">
        <v>61</v>
      </c>
      <c r="AW7" s="15" t="s">
        <v>6</v>
      </c>
      <c r="AX7" s="15" t="s">
        <v>7</v>
      </c>
      <c r="AY7" s="15" t="s">
        <v>47</v>
      </c>
      <c r="AZ7" s="15" t="s">
        <v>6</v>
      </c>
      <c r="BA7" s="15" t="s">
        <v>7</v>
      </c>
      <c r="BB7" s="15" t="s">
        <v>47</v>
      </c>
      <c r="BC7" s="15" t="s">
        <v>6</v>
      </c>
      <c r="BD7" s="15" t="s">
        <v>7</v>
      </c>
      <c r="BE7" s="15" t="s">
        <v>61</v>
      </c>
      <c r="BF7" s="15" t="s">
        <v>6</v>
      </c>
      <c r="BG7" s="15" t="s">
        <v>7</v>
      </c>
      <c r="BH7" s="15" t="s">
        <v>61</v>
      </c>
      <c r="BI7" s="15" t="s">
        <v>6</v>
      </c>
      <c r="BJ7" s="15" t="s">
        <v>7</v>
      </c>
      <c r="BK7" s="15" t="s">
        <v>61</v>
      </c>
      <c r="BL7" s="15" t="s">
        <v>6</v>
      </c>
      <c r="BM7" s="15" t="s">
        <v>7</v>
      </c>
      <c r="BN7" s="15" t="s">
        <v>61</v>
      </c>
      <c r="BO7" s="15" t="s">
        <v>6</v>
      </c>
      <c r="BP7" s="15" t="s">
        <v>7</v>
      </c>
      <c r="BQ7" s="15" t="s">
        <v>61</v>
      </c>
      <c r="BR7" s="15" t="s">
        <v>6</v>
      </c>
      <c r="BS7" s="15" t="s">
        <v>7</v>
      </c>
      <c r="BT7" s="15" t="s">
        <v>61</v>
      </c>
      <c r="BU7" s="15" t="s">
        <v>6</v>
      </c>
      <c r="BV7" s="15" t="s">
        <v>7</v>
      </c>
      <c r="BW7" s="15" t="s">
        <v>61</v>
      </c>
      <c r="BX7" s="15" t="s">
        <v>6</v>
      </c>
      <c r="BY7" s="15" t="s">
        <v>7</v>
      </c>
      <c r="BZ7" s="15" t="s">
        <v>47</v>
      </c>
      <c r="CA7" s="15" t="s">
        <v>6</v>
      </c>
      <c r="CB7" s="15" t="s">
        <v>7</v>
      </c>
      <c r="CC7" s="15" t="s">
        <v>14</v>
      </c>
      <c r="CD7" s="15" t="s">
        <v>61</v>
      </c>
      <c r="CE7" s="15" t="s">
        <v>6</v>
      </c>
      <c r="CF7" s="15" t="s">
        <v>7</v>
      </c>
      <c r="CG7" s="15" t="s">
        <v>61</v>
      </c>
      <c r="CH7" s="15" t="s">
        <v>6</v>
      </c>
      <c r="CI7" s="15" t="s">
        <v>7</v>
      </c>
      <c r="CJ7" s="15" t="s">
        <v>61</v>
      </c>
      <c r="CK7" s="15" t="s">
        <v>6</v>
      </c>
      <c r="CL7" s="15" t="s">
        <v>7</v>
      </c>
      <c r="CM7" s="15" t="s">
        <v>47</v>
      </c>
      <c r="CN7" s="15" t="s">
        <v>6</v>
      </c>
      <c r="CO7" s="15" t="s">
        <v>7</v>
      </c>
      <c r="CP7" s="15" t="s">
        <v>47</v>
      </c>
      <c r="CQ7" s="15" t="s">
        <v>6</v>
      </c>
      <c r="CR7" s="15" t="s">
        <v>7</v>
      </c>
      <c r="CS7" s="15" t="s">
        <v>61</v>
      </c>
      <c r="CT7" s="15" t="s">
        <v>6</v>
      </c>
      <c r="CU7" s="15" t="s">
        <v>7</v>
      </c>
      <c r="CV7" s="15" t="s">
        <v>58</v>
      </c>
      <c r="CW7" s="15" t="s">
        <v>6</v>
      </c>
      <c r="CX7" s="15" t="s">
        <v>7</v>
      </c>
      <c r="CY7" s="15" t="s">
        <v>61</v>
      </c>
      <c r="CZ7" s="15" t="s">
        <v>6</v>
      </c>
      <c r="DA7" s="15" t="s">
        <v>7</v>
      </c>
      <c r="DB7" s="15" t="s">
        <v>47</v>
      </c>
      <c r="DC7" s="15" t="s">
        <v>6</v>
      </c>
      <c r="DD7" s="15" t="s">
        <v>7</v>
      </c>
      <c r="DE7" s="15" t="s">
        <v>61</v>
      </c>
      <c r="DF7" s="15" t="s">
        <v>6</v>
      </c>
      <c r="DG7" s="15" t="s">
        <v>7</v>
      </c>
      <c r="DH7" s="15" t="s">
        <v>61</v>
      </c>
      <c r="DI7" s="15" t="s">
        <v>6</v>
      </c>
      <c r="DJ7" s="15" t="s">
        <v>7</v>
      </c>
      <c r="DK7" s="15" t="s">
        <v>61</v>
      </c>
      <c r="DL7" s="15" t="s">
        <v>6</v>
      </c>
      <c r="DM7" s="15" t="s">
        <v>7</v>
      </c>
      <c r="DN7" s="15" t="s">
        <v>61</v>
      </c>
      <c r="DO7" s="15" t="s">
        <v>6</v>
      </c>
      <c r="DP7" s="15" t="s">
        <v>7</v>
      </c>
      <c r="DQ7" s="15" t="s">
        <v>61</v>
      </c>
      <c r="DR7" s="15" t="s">
        <v>6</v>
      </c>
      <c r="DS7" s="15" t="s">
        <v>7</v>
      </c>
      <c r="DT7" s="15" t="s">
        <v>61</v>
      </c>
      <c r="DU7" s="15" t="s">
        <v>6</v>
      </c>
      <c r="DV7" s="15" t="s">
        <v>7</v>
      </c>
      <c r="DW7" s="15" t="s">
        <v>47</v>
      </c>
      <c r="DX7" s="15" t="s">
        <v>6</v>
      </c>
      <c r="DY7" s="15" t="s">
        <v>7</v>
      </c>
      <c r="DZ7" s="15" t="s">
        <v>47</v>
      </c>
      <c r="EA7" s="15" t="s">
        <v>6</v>
      </c>
      <c r="EB7" s="15" t="s">
        <v>7</v>
      </c>
      <c r="EC7" s="79"/>
      <c r="ED7" s="15" t="s">
        <v>61</v>
      </c>
      <c r="EE7" s="15" t="s">
        <v>6</v>
      </c>
      <c r="EF7" s="15" t="s">
        <v>7</v>
      </c>
      <c r="EG7" s="15" t="s">
        <v>61</v>
      </c>
      <c r="EH7" s="15" t="s">
        <v>6</v>
      </c>
      <c r="EI7" s="15" t="s">
        <v>7</v>
      </c>
    </row>
    <row r="8" spans="1:150" ht="19.5" customHeight="1">
      <c r="A8" s="14">
        <v>3</v>
      </c>
      <c r="B8" s="13" t="s">
        <v>15</v>
      </c>
      <c r="C8" s="21"/>
      <c r="D8" s="21"/>
      <c r="E8" s="21"/>
      <c r="F8" s="22"/>
      <c r="G8" s="22"/>
      <c r="H8" s="23"/>
      <c r="I8" s="62"/>
      <c r="J8" s="62"/>
      <c r="K8" s="35" t="str">
        <f>IF(J8&lt;&gt;0,J8/I8*100,"-")</f>
        <v>-</v>
      </c>
      <c r="L8" s="62"/>
      <c r="M8" s="62"/>
      <c r="N8" s="35" t="str">
        <f aca="true" t="shared" si="0" ref="N8:N15">IF(M8&lt;&gt;0,M8/L8*100,"-")</f>
        <v>-</v>
      </c>
      <c r="O8" s="35"/>
      <c r="P8" s="35"/>
      <c r="Q8" s="35"/>
      <c r="R8" s="62"/>
      <c r="S8" s="62"/>
      <c r="T8" s="35" t="str">
        <f aca="true" t="shared" si="1" ref="T8:T14">IF(S8&lt;&gt;0,S8/R8*100,"-")</f>
        <v>-</v>
      </c>
      <c r="U8" s="62"/>
      <c r="V8" s="62"/>
      <c r="W8" s="35" t="str">
        <f aca="true" t="shared" si="2" ref="W8:W14">IF(V8&lt;&gt;0,V8/U8*100,"-")</f>
        <v>-</v>
      </c>
      <c r="X8" s="62"/>
      <c r="Y8" s="62"/>
      <c r="Z8" s="35" t="str">
        <f aca="true" t="shared" si="3" ref="Z8:Z14">IF(Y8&lt;&gt;0,Y8/X8*100,"-")</f>
        <v>-</v>
      </c>
      <c r="AA8" s="62">
        <v>5200</v>
      </c>
      <c r="AB8" s="62">
        <v>4864</v>
      </c>
      <c r="AC8" s="35">
        <f aca="true" t="shared" si="4" ref="AC8:AC16">IF(AB8&lt;&gt;0,AB8/AA8*100,"-")</f>
        <v>93.53846153846153</v>
      </c>
      <c r="AD8" s="62">
        <v>11780</v>
      </c>
      <c r="AE8" s="62">
        <v>13232.72</v>
      </c>
      <c r="AF8" s="35">
        <f aca="true" t="shared" si="5" ref="AF8:AF16">IF(AE8&lt;&gt;0,AE8/AD8*100,"-")</f>
        <v>112.3320882852292</v>
      </c>
      <c r="AG8" s="62"/>
      <c r="AH8" s="62"/>
      <c r="AI8" s="35"/>
      <c r="AJ8" s="33"/>
      <c r="AK8" s="33"/>
      <c r="AL8" s="35"/>
      <c r="AM8" s="62">
        <v>344830</v>
      </c>
      <c r="AN8" s="62">
        <v>343661.14</v>
      </c>
      <c r="AO8" s="35">
        <f aca="true" t="shared" si="6" ref="AO8:AO14">IF(AN8&lt;&gt;0,AN8/AM8*100,"-")</f>
        <v>99.66103297276919</v>
      </c>
      <c r="AP8" s="33"/>
      <c r="AQ8" s="33"/>
      <c r="AR8" s="35"/>
      <c r="AS8" s="62">
        <v>0</v>
      </c>
      <c r="AT8" s="62">
        <v>340</v>
      </c>
      <c r="AU8" s="35" t="e">
        <f aca="true" t="shared" si="7" ref="AU8:AU16">IF(AT8&lt;&gt;0,AT8/AS8*100,"-")</f>
        <v>#DIV/0!</v>
      </c>
      <c r="AV8" s="62"/>
      <c r="AW8" s="62"/>
      <c r="AX8" s="35" t="str">
        <f aca="true" t="shared" si="8" ref="AX8:AX16">IF(AW8&lt;&gt;0,AW8/AV8*100,"-")</f>
        <v>-</v>
      </c>
      <c r="AY8" s="35"/>
      <c r="AZ8" s="35"/>
      <c r="BA8" s="35"/>
      <c r="BB8" s="33"/>
      <c r="BC8" s="33"/>
      <c r="BD8" s="35"/>
      <c r="BE8" s="62"/>
      <c r="BF8" s="62"/>
      <c r="BG8" s="35" t="str">
        <f aca="true" t="shared" si="9" ref="BG8:BG16">IF(BF8&lt;&gt;0,BF8/BE8*100,"-")</f>
        <v>-</v>
      </c>
      <c r="BH8" s="62"/>
      <c r="BI8" s="62"/>
      <c r="BJ8" s="35" t="str">
        <f aca="true" t="shared" si="10" ref="BJ8:BJ14">IF(BI8&lt;&gt;0,BI8/BH8*100,"-")</f>
        <v>-</v>
      </c>
      <c r="BK8" s="62"/>
      <c r="BL8" s="62"/>
      <c r="BM8" s="35"/>
      <c r="BN8" s="62"/>
      <c r="BO8" s="62"/>
      <c r="BP8" s="35"/>
      <c r="BQ8" s="62">
        <v>0</v>
      </c>
      <c r="BR8" s="62">
        <v>139.73</v>
      </c>
      <c r="BS8" s="35" t="e">
        <f aca="true" t="shared" si="11" ref="BS8:BS14">IF(BR8&lt;&gt;0,BR8/BQ8*100,"-")</f>
        <v>#DIV/0!</v>
      </c>
      <c r="BT8" s="62"/>
      <c r="BU8" s="33"/>
      <c r="BV8" s="35"/>
      <c r="BW8" s="62"/>
      <c r="BX8" s="62"/>
      <c r="BY8" s="35" t="str">
        <f aca="true" t="shared" si="12" ref="BY8:BY14">IF(BX8&lt;&gt;0,BX8/BW8*100,"-")</f>
        <v>-</v>
      </c>
      <c r="BZ8" s="36"/>
      <c r="CA8" s="36"/>
      <c r="CB8" s="35"/>
      <c r="CC8" s="37"/>
      <c r="CD8" s="62"/>
      <c r="CE8" s="62"/>
      <c r="CF8" s="35" t="str">
        <f aca="true" t="shared" si="13" ref="CF8:CF14">IF(CE8&lt;&gt;0,CE8/CD8*100,"-")</f>
        <v>-</v>
      </c>
      <c r="CG8" s="33"/>
      <c r="CH8" s="33"/>
      <c r="CI8" s="35"/>
      <c r="CJ8" s="62">
        <v>273830</v>
      </c>
      <c r="CK8" s="62">
        <v>273922.76</v>
      </c>
      <c r="CL8" s="35">
        <f aca="true" t="shared" si="14" ref="CL8:CL14">IF(CK8&lt;&gt;0,CK8/CJ8*100,"-")</f>
        <v>100.03387503195414</v>
      </c>
      <c r="CM8" s="38"/>
      <c r="CN8" s="38"/>
      <c r="CO8" s="35"/>
      <c r="CP8" s="36"/>
      <c r="CQ8" s="36"/>
      <c r="CR8" s="35"/>
      <c r="CS8" s="62"/>
      <c r="CT8" s="62">
        <v>24.4</v>
      </c>
      <c r="CU8" s="35" t="e">
        <f aca="true" t="shared" si="15" ref="CU8:CU15">IF(CT8&lt;&gt;0,CT8/CS8*100,"-")</f>
        <v>#DIV/0!</v>
      </c>
      <c r="CV8" s="39"/>
      <c r="CW8" s="39"/>
      <c r="CX8" s="35"/>
      <c r="CY8" s="62"/>
      <c r="CZ8" s="62"/>
      <c r="DA8" s="35" t="str">
        <f aca="true" t="shared" si="16" ref="DA8:DA14">IF(CZ8&lt;&gt;0,CZ8/CY8*100,"-")</f>
        <v>-</v>
      </c>
      <c r="DB8" s="36"/>
      <c r="DC8" s="36"/>
      <c r="DD8" s="35"/>
      <c r="DE8" s="62"/>
      <c r="DF8" s="62"/>
      <c r="DG8" s="35"/>
      <c r="DH8" s="62"/>
      <c r="DI8" s="62"/>
      <c r="DJ8" s="35" t="str">
        <f aca="true" t="shared" si="17" ref="DJ8:DJ16">IF(DI8&lt;&gt;0,DI8/DH8*100,"-")</f>
        <v>-</v>
      </c>
      <c r="DK8" s="62"/>
      <c r="DL8" s="62">
        <v>1280</v>
      </c>
      <c r="DM8" s="35"/>
      <c r="DN8" s="35"/>
      <c r="DO8" s="35"/>
      <c r="DP8" s="35">
        <v>0</v>
      </c>
      <c r="DQ8" s="62"/>
      <c r="DR8" s="62"/>
      <c r="DS8" s="35" t="str">
        <f aca="true" t="shared" si="18" ref="DS8:DS16">IF(DR8&lt;&gt;0,DR8/DQ8*100,"-")</f>
        <v>-</v>
      </c>
      <c r="DT8" s="62"/>
      <c r="DU8" s="62"/>
      <c r="DV8" s="35" t="str">
        <f aca="true" t="shared" si="19" ref="DV8:DV16">IF(DU8&lt;&gt;0,DU8/DT8*100,"-")</f>
        <v>-</v>
      </c>
      <c r="DW8" s="40"/>
      <c r="DX8" s="42">
        <v>0</v>
      </c>
      <c r="DY8" s="35"/>
      <c r="DZ8" s="38"/>
      <c r="EA8" s="38"/>
      <c r="EB8" s="35" t="str">
        <f aca="true" t="shared" si="20" ref="EB8:EB14">IF(EA8&lt;&gt;0,EA8/DZ8*100,"-")</f>
        <v>-</v>
      </c>
      <c r="EC8" s="40"/>
      <c r="ED8" s="62">
        <v>0</v>
      </c>
      <c r="EE8" s="62">
        <v>1291.96</v>
      </c>
      <c r="EF8" s="35"/>
      <c r="EG8" s="41">
        <f aca="true" t="shared" si="21" ref="EG8:EG14">CJ8+ED8</f>
        <v>273830</v>
      </c>
      <c r="EH8" s="41">
        <f aca="true" t="shared" si="22" ref="EH8:EH14">CK8+EE8</f>
        <v>275214.72000000003</v>
      </c>
      <c r="EI8" s="35">
        <f aca="true" t="shared" si="23" ref="EI8:EI14">IF(EH8&lt;&gt;0,EH8/EG8*100,"-")</f>
        <v>100.505686009568</v>
      </c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</row>
    <row r="9" spans="1:150" ht="19.5" customHeight="1">
      <c r="A9" s="14">
        <v>9</v>
      </c>
      <c r="B9" s="13" t="s">
        <v>16</v>
      </c>
      <c r="C9" s="21"/>
      <c r="D9" s="21"/>
      <c r="E9" s="21"/>
      <c r="F9" s="22"/>
      <c r="G9" s="22"/>
      <c r="H9" s="23"/>
      <c r="I9" s="62"/>
      <c r="J9" s="62"/>
      <c r="K9" s="35" t="str">
        <f aca="true" t="shared" si="24" ref="K9:K16">IF(J9&lt;&gt;0,J9/I9*100,"-")</f>
        <v>-</v>
      </c>
      <c r="L9" s="62"/>
      <c r="M9" s="62"/>
      <c r="N9" s="35" t="str">
        <f t="shared" si="0"/>
        <v>-</v>
      </c>
      <c r="O9" s="35"/>
      <c r="P9" s="35"/>
      <c r="Q9" s="35"/>
      <c r="R9" s="62"/>
      <c r="S9" s="62">
        <v>144</v>
      </c>
      <c r="T9" s="35" t="e">
        <f t="shared" si="1"/>
        <v>#DIV/0!</v>
      </c>
      <c r="U9" s="62"/>
      <c r="V9" s="62"/>
      <c r="W9" s="35" t="str">
        <f t="shared" si="2"/>
        <v>-</v>
      </c>
      <c r="X9" s="62"/>
      <c r="Y9" s="62"/>
      <c r="Z9" s="35" t="str">
        <f t="shared" si="3"/>
        <v>-</v>
      </c>
      <c r="AA9" s="62">
        <v>4231</v>
      </c>
      <c r="AB9" s="62">
        <v>4231.2</v>
      </c>
      <c r="AC9" s="35">
        <f t="shared" si="4"/>
        <v>100.0047270148901</v>
      </c>
      <c r="AD9" s="62">
        <v>148793</v>
      </c>
      <c r="AE9" s="62">
        <v>167556.1</v>
      </c>
      <c r="AF9" s="35">
        <f t="shared" si="5"/>
        <v>112.61020343698964</v>
      </c>
      <c r="AG9" s="62"/>
      <c r="AH9" s="62"/>
      <c r="AI9" s="35"/>
      <c r="AJ9" s="33"/>
      <c r="AK9" s="33"/>
      <c r="AL9" s="35"/>
      <c r="AM9" s="62">
        <v>354665</v>
      </c>
      <c r="AN9" s="62">
        <v>353386.31</v>
      </c>
      <c r="AO9" s="35">
        <f t="shared" si="6"/>
        <v>99.63946541102166</v>
      </c>
      <c r="AP9" s="33"/>
      <c r="AQ9" s="33"/>
      <c r="AR9" s="35"/>
      <c r="AS9" s="62"/>
      <c r="AT9" s="62"/>
      <c r="AU9" s="35" t="str">
        <f t="shared" si="7"/>
        <v>-</v>
      </c>
      <c r="AV9" s="62"/>
      <c r="AW9" s="62"/>
      <c r="AX9" s="35" t="str">
        <f t="shared" si="8"/>
        <v>-</v>
      </c>
      <c r="AY9" s="35"/>
      <c r="AZ9" s="35"/>
      <c r="BA9" s="35"/>
      <c r="BB9" s="33"/>
      <c r="BC9" s="33"/>
      <c r="BD9" s="35"/>
      <c r="BE9" s="62">
        <v>224</v>
      </c>
      <c r="BF9" s="62">
        <v>232.4</v>
      </c>
      <c r="BG9" s="35">
        <f t="shared" si="9"/>
        <v>103.75000000000001</v>
      </c>
      <c r="BH9" s="62"/>
      <c r="BI9" s="62"/>
      <c r="BJ9" s="35" t="str">
        <f t="shared" si="10"/>
        <v>-</v>
      </c>
      <c r="BK9" s="62"/>
      <c r="BL9" s="62"/>
      <c r="BM9" s="35"/>
      <c r="BN9" s="62"/>
      <c r="BO9" s="62"/>
      <c r="BP9" s="35"/>
      <c r="BQ9" s="62">
        <v>178</v>
      </c>
      <c r="BR9" s="62">
        <v>330.72</v>
      </c>
      <c r="BS9" s="35">
        <f t="shared" si="11"/>
        <v>185.79775280898878</v>
      </c>
      <c r="BT9" s="62"/>
      <c r="BU9" s="33"/>
      <c r="BV9" s="35"/>
      <c r="BW9" s="62"/>
      <c r="BX9" s="62"/>
      <c r="BY9" s="35" t="str">
        <f t="shared" si="12"/>
        <v>-</v>
      </c>
      <c r="BZ9" s="36"/>
      <c r="CA9" s="36"/>
      <c r="CB9" s="35"/>
      <c r="CC9" s="37"/>
      <c r="CD9" s="62"/>
      <c r="CE9" s="62"/>
      <c r="CF9" s="35" t="str">
        <f t="shared" si="13"/>
        <v>-</v>
      </c>
      <c r="CG9" s="33"/>
      <c r="CH9" s="33"/>
      <c r="CI9" s="35"/>
      <c r="CJ9" s="62">
        <v>353272</v>
      </c>
      <c r="CK9" s="62">
        <v>357347.51</v>
      </c>
      <c r="CL9" s="35">
        <f t="shared" si="14"/>
        <v>101.15364648203085</v>
      </c>
      <c r="CM9" s="38"/>
      <c r="CN9" s="38"/>
      <c r="CO9" s="35"/>
      <c r="CP9" s="36"/>
      <c r="CQ9" s="36"/>
      <c r="CR9" s="35"/>
      <c r="CS9" s="62"/>
      <c r="CT9" s="62">
        <v>1768.78</v>
      </c>
      <c r="CU9" s="35" t="e">
        <f t="shared" si="15"/>
        <v>#DIV/0!</v>
      </c>
      <c r="CV9" s="39"/>
      <c r="CW9" s="39"/>
      <c r="CX9" s="35"/>
      <c r="CY9" s="62"/>
      <c r="CZ9" s="62"/>
      <c r="DA9" s="35" t="str">
        <f t="shared" si="16"/>
        <v>-</v>
      </c>
      <c r="DB9" s="36"/>
      <c r="DC9" s="36"/>
      <c r="DD9" s="35"/>
      <c r="DE9" s="62"/>
      <c r="DF9" s="62"/>
      <c r="DG9" s="35"/>
      <c r="DH9" s="62"/>
      <c r="DI9" s="62"/>
      <c r="DJ9" s="35" t="str">
        <f t="shared" si="17"/>
        <v>-</v>
      </c>
      <c r="DK9" s="62">
        <v>49333.333333333336</v>
      </c>
      <c r="DL9" s="62">
        <v>36227</v>
      </c>
      <c r="DM9" s="35">
        <f aca="true" t="shared" si="25" ref="DM9:DM16">IF(DL9&lt;&gt;0,DL9/DK9*100,"-")</f>
        <v>73.4331081081081</v>
      </c>
      <c r="DN9" s="35"/>
      <c r="DO9" s="35"/>
      <c r="DP9" s="35">
        <v>0</v>
      </c>
      <c r="DQ9" s="62"/>
      <c r="DR9" s="62"/>
      <c r="DS9" s="35" t="str">
        <f t="shared" si="18"/>
        <v>-</v>
      </c>
      <c r="DT9" s="62"/>
      <c r="DU9" s="62"/>
      <c r="DV9" s="35" t="str">
        <f t="shared" si="19"/>
        <v>-</v>
      </c>
      <c r="DW9" s="40"/>
      <c r="DX9" s="42">
        <v>0</v>
      </c>
      <c r="DY9" s="35"/>
      <c r="DZ9" s="38"/>
      <c r="EA9" s="38"/>
      <c r="EB9" s="35" t="str">
        <f t="shared" si="20"/>
        <v>-</v>
      </c>
      <c r="EC9" s="40"/>
      <c r="ED9" s="62">
        <v>37000</v>
      </c>
      <c r="EE9" s="62">
        <v>28839.78</v>
      </c>
      <c r="EF9" s="35">
        <f aca="true" t="shared" si="26" ref="EF9:EF14">IF(EE9&lt;&gt;0,EE9/ED9*100,"-")</f>
        <v>77.94535135135135</v>
      </c>
      <c r="EG9" s="41">
        <f t="shared" si="21"/>
        <v>390272</v>
      </c>
      <c r="EH9" s="41">
        <f t="shared" si="22"/>
        <v>386187.29000000004</v>
      </c>
      <c r="EI9" s="35">
        <f t="shared" si="23"/>
        <v>98.95336841997377</v>
      </c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</row>
    <row r="10" spans="1:150" ht="19.5" customHeight="1">
      <c r="A10" s="14">
        <v>13</v>
      </c>
      <c r="B10" s="13" t="s">
        <v>17</v>
      </c>
      <c r="C10" s="21"/>
      <c r="D10" s="21"/>
      <c r="E10" s="21"/>
      <c r="F10" s="22"/>
      <c r="G10" s="22"/>
      <c r="H10" s="23"/>
      <c r="I10" s="62"/>
      <c r="J10" s="62"/>
      <c r="K10" s="35" t="str">
        <f t="shared" si="24"/>
        <v>-</v>
      </c>
      <c r="L10" s="62"/>
      <c r="M10" s="62"/>
      <c r="N10" s="35" t="str">
        <f t="shared" si="0"/>
        <v>-</v>
      </c>
      <c r="O10" s="35"/>
      <c r="P10" s="35"/>
      <c r="Q10" s="35"/>
      <c r="R10" s="62">
        <v>11895</v>
      </c>
      <c r="S10" s="62">
        <v>11999.15</v>
      </c>
      <c r="T10" s="35">
        <f t="shared" si="1"/>
        <v>100.87557797393862</v>
      </c>
      <c r="U10" s="62"/>
      <c r="V10" s="62"/>
      <c r="W10" s="35" t="str">
        <f t="shared" si="2"/>
        <v>-</v>
      </c>
      <c r="X10" s="62"/>
      <c r="Y10" s="62"/>
      <c r="Z10" s="35" t="str">
        <f t="shared" si="3"/>
        <v>-</v>
      </c>
      <c r="AA10" s="62">
        <v>19240</v>
      </c>
      <c r="AB10" s="62">
        <v>18567</v>
      </c>
      <c r="AC10" s="35">
        <f t="shared" si="4"/>
        <v>96.502079002079</v>
      </c>
      <c r="AD10" s="62">
        <v>191569</v>
      </c>
      <c r="AE10" s="62">
        <v>221419.82</v>
      </c>
      <c r="AF10" s="35">
        <f t="shared" si="5"/>
        <v>115.58228105799999</v>
      </c>
      <c r="AG10" s="62"/>
      <c r="AH10" s="62"/>
      <c r="AI10" s="35"/>
      <c r="AJ10" s="33"/>
      <c r="AK10" s="33"/>
      <c r="AL10" s="35"/>
      <c r="AM10" s="62">
        <v>120400</v>
      </c>
      <c r="AN10" s="62">
        <v>236248.95</v>
      </c>
      <c r="AO10" s="35">
        <f t="shared" si="6"/>
        <v>196.2200581395349</v>
      </c>
      <c r="AP10" s="33"/>
      <c r="AQ10" s="33"/>
      <c r="AR10" s="35"/>
      <c r="AS10" s="62"/>
      <c r="AT10" s="62">
        <v>119</v>
      </c>
      <c r="AU10" s="35" t="e">
        <f t="shared" si="7"/>
        <v>#DIV/0!</v>
      </c>
      <c r="AV10" s="62"/>
      <c r="AW10" s="62"/>
      <c r="AX10" s="35" t="str">
        <f t="shared" si="8"/>
        <v>-</v>
      </c>
      <c r="AY10" s="35"/>
      <c r="AZ10" s="35"/>
      <c r="BA10" s="35"/>
      <c r="BB10" s="33"/>
      <c r="BC10" s="33"/>
      <c r="BD10" s="35"/>
      <c r="BE10" s="62"/>
      <c r="BF10" s="62">
        <v>217.6</v>
      </c>
      <c r="BG10" s="35" t="e">
        <f t="shared" si="9"/>
        <v>#DIV/0!</v>
      </c>
      <c r="BH10" s="62"/>
      <c r="BI10" s="62"/>
      <c r="BJ10" s="35" t="str">
        <f t="shared" si="10"/>
        <v>-</v>
      </c>
      <c r="BK10" s="62"/>
      <c r="BL10" s="62"/>
      <c r="BM10" s="35"/>
      <c r="BN10" s="62"/>
      <c r="BO10" s="62"/>
      <c r="BP10" s="35"/>
      <c r="BQ10" s="62"/>
      <c r="BR10" s="62">
        <v>79.56</v>
      </c>
      <c r="BS10" s="35" t="e">
        <f t="shared" si="11"/>
        <v>#DIV/0!</v>
      </c>
      <c r="BT10" s="62"/>
      <c r="BU10" s="33"/>
      <c r="BV10" s="35"/>
      <c r="BW10" s="62"/>
      <c r="BX10" s="62"/>
      <c r="BY10" s="35" t="str">
        <f t="shared" si="12"/>
        <v>-</v>
      </c>
      <c r="BZ10" s="36"/>
      <c r="CA10" s="36"/>
      <c r="CB10" s="35"/>
      <c r="CC10" s="37"/>
      <c r="CD10" s="62"/>
      <c r="CE10" s="62"/>
      <c r="CF10" s="35" t="str">
        <f t="shared" si="13"/>
        <v>-</v>
      </c>
      <c r="CG10" s="33"/>
      <c r="CH10" s="33"/>
      <c r="CI10" s="35"/>
      <c r="CJ10" s="62">
        <v>227658</v>
      </c>
      <c r="CK10" s="62">
        <v>412328.34</v>
      </c>
      <c r="CL10" s="35">
        <f t="shared" si="14"/>
        <v>181.11743931687005</v>
      </c>
      <c r="CM10" s="38"/>
      <c r="CN10" s="38"/>
      <c r="CO10" s="35"/>
      <c r="CP10" s="36"/>
      <c r="CQ10" s="36"/>
      <c r="CR10" s="35"/>
      <c r="CS10" s="62"/>
      <c r="CT10" s="62"/>
      <c r="CU10" s="35" t="str">
        <f t="shared" si="15"/>
        <v>-</v>
      </c>
      <c r="CV10" s="39"/>
      <c r="CW10" s="39"/>
      <c r="CX10" s="35"/>
      <c r="CY10" s="62"/>
      <c r="CZ10" s="62"/>
      <c r="DA10" s="35" t="str">
        <f t="shared" si="16"/>
        <v>-</v>
      </c>
      <c r="DB10" s="36"/>
      <c r="DC10" s="36"/>
      <c r="DD10" s="35"/>
      <c r="DE10" s="62"/>
      <c r="DF10" s="62"/>
      <c r="DG10" s="35"/>
      <c r="DH10" s="62"/>
      <c r="DI10" s="62"/>
      <c r="DJ10" s="35" t="str">
        <f t="shared" si="17"/>
        <v>-</v>
      </c>
      <c r="DK10" s="62">
        <v>89426.66666666667</v>
      </c>
      <c r="DL10" s="62">
        <v>65222</v>
      </c>
      <c r="DM10" s="35">
        <f t="shared" si="25"/>
        <v>72.93350231101834</v>
      </c>
      <c r="DN10" s="35"/>
      <c r="DO10" s="35"/>
      <c r="DP10" s="35">
        <v>0</v>
      </c>
      <c r="DQ10" s="62"/>
      <c r="DR10" s="62"/>
      <c r="DS10" s="35" t="str">
        <f t="shared" si="18"/>
        <v>-</v>
      </c>
      <c r="DT10" s="62"/>
      <c r="DU10" s="62"/>
      <c r="DV10" s="35" t="str">
        <f t="shared" si="19"/>
        <v>-</v>
      </c>
      <c r="DW10" s="40"/>
      <c r="DX10" s="42">
        <v>0</v>
      </c>
      <c r="DY10" s="35"/>
      <c r="DZ10" s="38"/>
      <c r="EA10" s="38"/>
      <c r="EB10" s="35" t="str">
        <f t="shared" si="20"/>
        <v>-</v>
      </c>
      <c r="EC10" s="40"/>
      <c r="ED10" s="62">
        <v>67070</v>
      </c>
      <c r="EE10" s="62">
        <v>45860</v>
      </c>
      <c r="EF10" s="35">
        <f t="shared" si="26"/>
        <v>68.37632324437155</v>
      </c>
      <c r="EG10" s="41">
        <f t="shared" si="21"/>
        <v>294728</v>
      </c>
      <c r="EH10" s="41">
        <f t="shared" si="22"/>
        <v>458188.34</v>
      </c>
      <c r="EI10" s="35">
        <f t="shared" si="23"/>
        <v>155.46142205694744</v>
      </c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</row>
    <row r="11" spans="1:150" ht="19.5" customHeight="1">
      <c r="A11" s="14">
        <v>20</v>
      </c>
      <c r="B11" s="13" t="s">
        <v>18</v>
      </c>
      <c r="C11" s="21"/>
      <c r="D11" s="21"/>
      <c r="E11" s="21"/>
      <c r="F11" s="22"/>
      <c r="G11" s="22"/>
      <c r="H11" s="23"/>
      <c r="I11" s="62"/>
      <c r="J11" s="62"/>
      <c r="K11" s="35" t="str">
        <f t="shared" si="24"/>
        <v>-</v>
      </c>
      <c r="L11" s="62"/>
      <c r="M11" s="62">
        <v>823</v>
      </c>
      <c r="N11" s="35" t="e">
        <f t="shared" si="0"/>
        <v>#DIV/0!</v>
      </c>
      <c r="O11" s="35"/>
      <c r="P11" s="35"/>
      <c r="Q11" s="35"/>
      <c r="R11" s="62"/>
      <c r="S11" s="62">
        <v>97.65</v>
      </c>
      <c r="T11" s="35" t="e">
        <f t="shared" si="1"/>
        <v>#DIV/0!</v>
      </c>
      <c r="U11" s="62">
        <v>36377</v>
      </c>
      <c r="V11" s="62">
        <v>38195.99</v>
      </c>
      <c r="W11" s="35">
        <f t="shared" si="2"/>
        <v>105.00038485856447</v>
      </c>
      <c r="X11" s="62">
        <v>121754</v>
      </c>
      <c r="Y11" s="62">
        <v>148372.41</v>
      </c>
      <c r="Z11" s="35">
        <f t="shared" si="3"/>
        <v>121.86245215762932</v>
      </c>
      <c r="AA11" s="62">
        <v>48987</v>
      </c>
      <c r="AB11" s="62">
        <v>60875.71</v>
      </c>
      <c r="AC11" s="35">
        <f t="shared" si="4"/>
        <v>124.26911221344439</v>
      </c>
      <c r="AD11" s="62">
        <v>132000</v>
      </c>
      <c r="AE11" s="62">
        <v>290344.54</v>
      </c>
      <c r="AF11" s="35">
        <f t="shared" si="5"/>
        <v>219.9579848484848</v>
      </c>
      <c r="AG11" s="62"/>
      <c r="AH11" s="62"/>
      <c r="AI11" s="35"/>
      <c r="AJ11" s="33"/>
      <c r="AK11" s="33"/>
      <c r="AL11" s="35"/>
      <c r="AM11" s="62">
        <v>497295</v>
      </c>
      <c r="AN11" s="62">
        <v>684206.99</v>
      </c>
      <c r="AO11" s="35">
        <f t="shared" si="6"/>
        <v>137.5857368362843</v>
      </c>
      <c r="AP11" s="33"/>
      <c r="AQ11" s="33"/>
      <c r="AR11" s="35"/>
      <c r="AS11" s="62">
        <v>800</v>
      </c>
      <c r="AT11" s="62">
        <v>2091</v>
      </c>
      <c r="AU11" s="35">
        <f t="shared" si="7"/>
        <v>261.375</v>
      </c>
      <c r="AV11" s="62"/>
      <c r="AW11" s="62">
        <v>17000</v>
      </c>
      <c r="AX11" s="35" t="e">
        <f t="shared" si="8"/>
        <v>#DIV/0!</v>
      </c>
      <c r="AY11" s="35"/>
      <c r="AZ11" s="35"/>
      <c r="BA11" s="35"/>
      <c r="BB11" s="33"/>
      <c r="BC11" s="33"/>
      <c r="BD11" s="35"/>
      <c r="BE11" s="62">
        <v>800</v>
      </c>
      <c r="BF11" s="62">
        <v>652.8</v>
      </c>
      <c r="BG11" s="35">
        <f t="shared" si="9"/>
        <v>81.6</v>
      </c>
      <c r="BH11" s="62"/>
      <c r="BI11" s="62"/>
      <c r="BJ11" s="35" t="str">
        <f t="shared" si="10"/>
        <v>-</v>
      </c>
      <c r="BK11" s="62"/>
      <c r="BL11" s="62"/>
      <c r="BM11" s="35"/>
      <c r="BN11" s="62"/>
      <c r="BO11" s="62"/>
      <c r="BP11" s="35"/>
      <c r="BQ11" s="62">
        <v>100</v>
      </c>
      <c r="BR11" s="62">
        <v>1586.01</v>
      </c>
      <c r="BS11" s="35">
        <f t="shared" si="11"/>
        <v>1586.01</v>
      </c>
      <c r="BT11" s="62"/>
      <c r="BU11" s="33"/>
      <c r="BV11" s="35"/>
      <c r="BW11" s="62"/>
      <c r="BX11" s="62"/>
      <c r="BY11" s="35" t="str">
        <f t="shared" si="12"/>
        <v>-</v>
      </c>
      <c r="BZ11" s="36"/>
      <c r="CA11" s="36"/>
      <c r="CB11" s="35"/>
      <c r="CC11" s="37"/>
      <c r="CD11" s="62"/>
      <c r="CE11" s="62"/>
      <c r="CF11" s="35" t="str">
        <f t="shared" si="13"/>
        <v>-</v>
      </c>
      <c r="CG11" s="33"/>
      <c r="CH11" s="33"/>
      <c r="CI11" s="35"/>
      <c r="CJ11" s="62">
        <v>582772</v>
      </c>
      <c r="CK11" s="62">
        <v>690061.55</v>
      </c>
      <c r="CL11" s="35">
        <f t="shared" si="14"/>
        <v>118.41021016795592</v>
      </c>
      <c r="CM11" s="38"/>
      <c r="CN11" s="38"/>
      <c r="CO11" s="35"/>
      <c r="CP11" s="36"/>
      <c r="CQ11" s="36"/>
      <c r="CR11" s="35"/>
      <c r="CS11" s="62"/>
      <c r="CT11" s="62">
        <v>47.95</v>
      </c>
      <c r="CU11" s="35" t="e">
        <f t="shared" si="15"/>
        <v>#DIV/0!</v>
      </c>
      <c r="CV11" s="39"/>
      <c r="CW11" s="39"/>
      <c r="CX11" s="35"/>
      <c r="CY11" s="62"/>
      <c r="CZ11" s="62">
        <v>52089</v>
      </c>
      <c r="DA11" s="35"/>
      <c r="DB11" s="36"/>
      <c r="DC11" s="36"/>
      <c r="DD11" s="35"/>
      <c r="DE11" s="62"/>
      <c r="DF11" s="62"/>
      <c r="DG11" s="35"/>
      <c r="DH11" s="62"/>
      <c r="DI11" s="62"/>
      <c r="DJ11" s="35" t="str">
        <f t="shared" si="17"/>
        <v>-</v>
      </c>
      <c r="DK11" s="62">
        <v>67082</v>
      </c>
      <c r="DL11" s="62">
        <v>46736.82</v>
      </c>
      <c r="DM11" s="35">
        <f t="shared" si="25"/>
        <v>69.67117855758623</v>
      </c>
      <c r="DN11" s="35"/>
      <c r="DO11" s="35"/>
      <c r="DP11" s="35">
        <v>0</v>
      </c>
      <c r="DQ11" s="62"/>
      <c r="DR11" s="62"/>
      <c r="DS11" s="35" t="str">
        <f t="shared" si="18"/>
        <v>-</v>
      </c>
      <c r="DT11" s="62"/>
      <c r="DU11" s="62"/>
      <c r="DV11" s="35" t="str">
        <f t="shared" si="19"/>
        <v>-</v>
      </c>
      <c r="DW11" s="40"/>
      <c r="DX11" s="42">
        <v>0</v>
      </c>
      <c r="DY11" s="35"/>
      <c r="DZ11" s="38"/>
      <c r="EA11" s="38"/>
      <c r="EB11" s="35" t="str">
        <f t="shared" si="20"/>
        <v>-</v>
      </c>
      <c r="EC11" s="40"/>
      <c r="ED11" s="62">
        <v>50311.5</v>
      </c>
      <c r="EE11" s="62">
        <v>85108.03</v>
      </c>
      <c r="EF11" s="35">
        <f t="shared" si="26"/>
        <v>169.1621796209614</v>
      </c>
      <c r="EG11" s="41">
        <f t="shared" si="21"/>
        <v>633083.5</v>
      </c>
      <c r="EH11" s="41">
        <f t="shared" si="22"/>
        <v>775169.5800000001</v>
      </c>
      <c r="EI11" s="35">
        <f t="shared" si="23"/>
        <v>122.44349757970316</v>
      </c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</row>
    <row r="12" spans="1:150" ht="19.5" customHeight="1">
      <c r="A12" s="14">
        <v>22</v>
      </c>
      <c r="B12" s="13" t="s">
        <v>19</v>
      </c>
      <c r="C12" s="21"/>
      <c r="D12" s="21"/>
      <c r="E12" s="21"/>
      <c r="F12" s="22"/>
      <c r="G12" s="22"/>
      <c r="H12" s="23"/>
      <c r="I12" s="62"/>
      <c r="J12" s="62"/>
      <c r="K12" s="35" t="str">
        <f t="shared" si="24"/>
        <v>-</v>
      </c>
      <c r="L12" s="62"/>
      <c r="M12" s="62"/>
      <c r="N12" s="35" t="str">
        <f t="shared" si="0"/>
        <v>-</v>
      </c>
      <c r="O12" s="35"/>
      <c r="P12" s="35"/>
      <c r="Q12" s="35"/>
      <c r="R12" s="62"/>
      <c r="S12" s="62">
        <v>104.74</v>
      </c>
      <c r="T12" s="35" t="e">
        <f t="shared" si="1"/>
        <v>#DIV/0!</v>
      </c>
      <c r="U12" s="62"/>
      <c r="V12" s="62"/>
      <c r="W12" s="35" t="str">
        <f t="shared" si="2"/>
        <v>-</v>
      </c>
      <c r="X12" s="62"/>
      <c r="Y12" s="62"/>
      <c r="Z12" s="35" t="str">
        <f t="shared" si="3"/>
        <v>-</v>
      </c>
      <c r="AA12" s="62">
        <v>7980</v>
      </c>
      <c r="AB12" s="62">
        <v>7980</v>
      </c>
      <c r="AC12" s="35">
        <f t="shared" si="4"/>
        <v>100</v>
      </c>
      <c r="AD12" s="62">
        <v>44483</v>
      </c>
      <c r="AE12" s="62">
        <v>49403.83</v>
      </c>
      <c r="AF12" s="35">
        <f t="shared" si="5"/>
        <v>111.06227097992492</v>
      </c>
      <c r="AG12" s="62"/>
      <c r="AH12" s="62"/>
      <c r="AI12" s="35"/>
      <c r="AJ12" s="33"/>
      <c r="AK12" s="33"/>
      <c r="AL12" s="35"/>
      <c r="AM12" s="62">
        <v>192761</v>
      </c>
      <c r="AN12" s="62">
        <v>195054.82</v>
      </c>
      <c r="AO12" s="35">
        <f t="shared" si="6"/>
        <v>101.18998137590074</v>
      </c>
      <c r="AP12" s="33"/>
      <c r="AQ12" s="33"/>
      <c r="AR12" s="35"/>
      <c r="AS12" s="62"/>
      <c r="AT12" s="62">
        <v>714</v>
      </c>
      <c r="AU12" s="35" t="e">
        <f t="shared" si="7"/>
        <v>#DIV/0!</v>
      </c>
      <c r="AV12" s="62"/>
      <c r="AW12" s="62"/>
      <c r="AX12" s="35" t="str">
        <f t="shared" si="8"/>
        <v>-</v>
      </c>
      <c r="AY12" s="35"/>
      <c r="AZ12" s="35"/>
      <c r="BA12" s="35"/>
      <c r="BB12" s="33"/>
      <c r="BC12" s="33"/>
      <c r="BD12" s="35"/>
      <c r="BE12" s="62">
        <v>176</v>
      </c>
      <c r="BF12" s="62">
        <v>312.8</v>
      </c>
      <c r="BG12" s="35">
        <f t="shared" si="9"/>
        <v>177.72727272727275</v>
      </c>
      <c r="BH12" s="62"/>
      <c r="BI12" s="62"/>
      <c r="BJ12" s="35" t="e">
        <f>-'[2]Лист1'!$EP$9:$EQ$15+BQ8</f>
        <v>#VALUE!</v>
      </c>
      <c r="BK12" s="62"/>
      <c r="BL12" s="62"/>
      <c r="BM12" s="35"/>
      <c r="BN12" s="62"/>
      <c r="BO12" s="62"/>
      <c r="BP12" s="35"/>
      <c r="BQ12" s="62">
        <v>66</v>
      </c>
      <c r="BR12" s="62">
        <v>76.82</v>
      </c>
      <c r="BS12" s="35">
        <f t="shared" si="11"/>
        <v>116.39393939393938</v>
      </c>
      <c r="BT12" s="62"/>
      <c r="BU12" s="33"/>
      <c r="BV12" s="35"/>
      <c r="BW12" s="62"/>
      <c r="BX12" s="62"/>
      <c r="BY12" s="35" t="str">
        <f t="shared" si="12"/>
        <v>-</v>
      </c>
      <c r="BZ12" s="36"/>
      <c r="CA12" s="36"/>
      <c r="CB12" s="35"/>
      <c r="CC12" s="37"/>
      <c r="CD12" s="62"/>
      <c r="CE12" s="62"/>
      <c r="CF12" s="35" t="str">
        <f t="shared" si="13"/>
        <v>-</v>
      </c>
      <c r="CG12" s="33"/>
      <c r="CH12" s="33"/>
      <c r="CI12" s="35"/>
      <c r="CJ12" s="62">
        <v>180446</v>
      </c>
      <c r="CK12" s="62">
        <v>190811.46000000002</v>
      </c>
      <c r="CL12" s="35">
        <f t="shared" si="14"/>
        <v>105.74435565210646</v>
      </c>
      <c r="CM12" s="38"/>
      <c r="CN12" s="38"/>
      <c r="CO12" s="35"/>
      <c r="CP12" s="36"/>
      <c r="CQ12" s="36"/>
      <c r="CR12" s="35"/>
      <c r="CS12" s="62"/>
      <c r="CT12" s="62">
        <v>0.16</v>
      </c>
      <c r="CU12" s="35" t="e">
        <f t="shared" si="15"/>
        <v>#DIV/0!</v>
      </c>
      <c r="CV12" s="39"/>
      <c r="CW12" s="39"/>
      <c r="CX12" s="35"/>
      <c r="CY12" s="62"/>
      <c r="CZ12" s="62"/>
      <c r="DA12" s="35" t="str">
        <f t="shared" si="16"/>
        <v>-</v>
      </c>
      <c r="DB12" s="36"/>
      <c r="DC12" s="36"/>
      <c r="DD12" s="35"/>
      <c r="DE12" s="62"/>
      <c r="DF12" s="62"/>
      <c r="DG12" s="35"/>
      <c r="DH12" s="62"/>
      <c r="DI12" s="62"/>
      <c r="DJ12" s="35" t="str">
        <f t="shared" si="17"/>
        <v>-</v>
      </c>
      <c r="DK12" s="62">
        <v>31666.666666666668</v>
      </c>
      <c r="DL12" s="62">
        <v>32526.5</v>
      </c>
      <c r="DM12" s="35">
        <f t="shared" si="25"/>
        <v>102.71526315789474</v>
      </c>
      <c r="DN12" s="35"/>
      <c r="DO12" s="35"/>
      <c r="DP12" s="35">
        <v>0</v>
      </c>
      <c r="DQ12" s="62"/>
      <c r="DR12" s="62"/>
      <c r="DS12" s="35" t="str">
        <f t="shared" si="18"/>
        <v>-</v>
      </c>
      <c r="DT12" s="62"/>
      <c r="DU12" s="62">
        <v>190</v>
      </c>
      <c r="DV12" s="35" t="e">
        <f t="shared" si="19"/>
        <v>#DIV/0!</v>
      </c>
      <c r="DW12" s="40"/>
      <c r="DX12" s="42">
        <v>0</v>
      </c>
      <c r="DY12" s="35"/>
      <c r="DZ12" s="38"/>
      <c r="EA12" s="38"/>
      <c r="EB12" s="35" t="str">
        <f t="shared" si="20"/>
        <v>-</v>
      </c>
      <c r="EC12" s="40"/>
      <c r="ED12" s="62">
        <v>23750</v>
      </c>
      <c r="EE12" s="62">
        <v>27549.52</v>
      </c>
      <c r="EF12" s="35">
        <f t="shared" si="26"/>
        <v>115.99797894736842</v>
      </c>
      <c r="EG12" s="41">
        <f t="shared" si="21"/>
        <v>204196</v>
      </c>
      <c r="EH12" s="41">
        <f t="shared" si="22"/>
        <v>218360.98</v>
      </c>
      <c r="EI12" s="35">
        <f t="shared" si="23"/>
        <v>106.93695273168917</v>
      </c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</row>
    <row r="13" spans="1:150" ht="19.5" customHeight="1">
      <c r="A13" s="14">
        <v>24</v>
      </c>
      <c r="B13" s="13" t="s">
        <v>20</v>
      </c>
      <c r="C13" s="21"/>
      <c r="D13" s="21"/>
      <c r="E13" s="21"/>
      <c r="F13" s="22"/>
      <c r="G13" s="22"/>
      <c r="H13" s="23"/>
      <c r="I13" s="62"/>
      <c r="J13" s="62"/>
      <c r="K13" s="35" t="str">
        <f t="shared" si="24"/>
        <v>-</v>
      </c>
      <c r="L13" s="62"/>
      <c r="M13" s="62">
        <v>12685.47</v>
      </c>
      <c r="N13" s="35" t="e">
        <f t="shared" si="0"/>
        <v>#DIV/0!</v>
      </c>
      <c r="O13" s="35"/>
      <c r="P13" s="35"/>
      <c r="Q13" s="35"/>
      <c r="R13" s="62"/>
      <c r="S13" s="62">
        <v>54.2</v>
      </c>
      <c r="T13" s="35" t="e">
        <f t="shared" si="1"/>
        <v>#DIV/0!</v>
      </c>
      <c r="U13" s="62"/>
      <c r="V13" s="62"/>
      <c r="W13" s="35" t="str">
        <f t="shared" si="2"/>
        <v>-</v>
      </c>
      <c r="X13" s="62"/>
      <c r="Y13" s="62"/>
      <c r="Z13" s="35" t="str">
        <f t="shared" si="3"/>
        <v>-</v>
      </c>
      <c r="AA13" s="62">
        <v>3400</v>
      </c>
      <c r="AB13" s="62">
        <v>5651</v>
      </c>
      <c r="AC13" s="35">
        <f t="shared" si="4"/>
        <v>166.2058823529412</v>
      </c>
      <c r="AD13" s="62">
        <v>312500</v>
      </c>
      <c r="AE13" s="62">
        <v>375940.02</v>
      </c>
      <c r="AF13" s="35">
        <f t="shared" si="5"/>
        <v>120.3008064</v>
      </c>
      <c r="AG13" s="62"/>
      <c r="AH13" s="62"/>
      <c r="AI13" s="35"/>
      <c r="AJ13" s="33"/>
      <c r="AK13" s="33"/>
      <c r="AL13" s="35"/>
      <c r="AM13" s="62">
        <v>304700</v>
      </c>
      <c r="AN13" s="62">
        <v>728601.98</v>
      </c>
      <c r="AO13" s="35">
        <f t="shared" si="6"/>
        <v>239.12109616015752</v>
      </c>
      <c r="AP13" s="33"/>
      <c r="AQ13" s="33"/>
      <c r="AR13" s="35"/>
      <c r="AS13" s="62"/>
      <c r="AT13" s="62"/>
      <c r="AU13" s="35" t="str">
        <f t="shared" si="7"/>
        <v>-</v>
      </c>
      <c r="AV13" s="62"/>
      <c r="AW13" s="62">
        <v>1343.06</v>
      </c>
      <c r="AX13" s="35" t="e">
        <f t="shared" si="8"/>
        <v>#DIV/0!</v>
      </c>
      <c r="AY13" s="35"/>
      <c r="AZ13" s="35"/>
      <c r="BA13" s="35"/>
      <c r="BB13" s="33"/>
      <c r="BC13" s="33"/>
      <c r="BD13" s="35"/>
      <c r="BE13" s="62">
        <v>300</v>
      </c>
      <c r="BF13" s="62">
        <v>367.2</v>
      </c>
      <c r="BG13" s="35">
        <f t="shared" si="9"/>
        <v>122.39999999999999</v>
      </c>
      <c r="BH13" s="62"/>
      <c r="BI13" s="62"/>
      <c r="BJ13" s="35" t="str">
        <f t="shared" si="10"/>
        <v>-</v>
      </c>
      <c r="BK13" s="62"/>
      <c r="BL13" s="62"/>
      <c r="BM13" s="35"/>
      <c r="BN13" s="62"/>
      <c r="BO13" s="62"/>
      <c r="BP13" s="35"/>
      <c r="BQ13" s="62"/>
      <c r="BR13" s="62">
        <v>321.19</v>
      </c>
      <c r="BS13" s="35" t="e">
        <f t="shared" si="11"/>
        <v>#DIV/0!</v>
      </c>
      <c r="BT13" s="62"/>
      <c r="BU13" s="33"/>
      <c r="BV13" s="35"/>
      <c r="BW13" s="62"/>
      <c r="BX13" s="62"/>
      <c r="BY13" s="35" t="str">
        <f t="shared" si="12"/>
        <v>-</v>
      </c>
      <c r="BZ13" s="36"/>
      <c r="CA13" s="36"/>
      <c r="CB13" s="35"/>
      <c r="CC13" s="37"/>
      <c r="CD13" s="62"/>
      <c r="CE13" s="62"/>
      <c r="CF13" s="35" t="str">
        <f t="shared" si="13"/>
        <v>-</v>
      </c>
      <c r="CG13" s="33"/>
      <c r="CH13" s="33"/>
      <c r="CI13" s="35"/>
      <c r="CJ13" s="62">
        <v>470850</v>
      </c>
      <c r="CK13" s="62">
        <v>941237.3700000001</v>
      </c>
      <c r="CL13" s="35">
        <f t="shared" si="14"/>
        <v>199.9017457789105</v>
      </c>
      <c r="CM13" s="38"/>
      <c r="CN13" s="38"/>
      <c r="CO13" s="35"/>
      <c r="CP13" s="36"/>
      <c r="CQ13" s="36"/>
      <c r="CR13" s="35"/>
      <c r="CS13" s="62"/>
      <c r="CT13" s="62">
        <v>23.19</v>
      </c>
      <c r="CU13" s="35" t="e">
        <f t="shared" si="15"/>
        <v>#DIV/0!</v>
      </c>
      <c r="CV13" s="39"/>
      <c r="CW13" s="39"/>
      <c r="CX13" s="35"/>
      <c r="CY13" s="62"/>
      <c r="CZ13" s="62"/>
      <c r="DA13" s="35" t="str">
        <f t="shared" si="16"/>
        <v>-</v>
      </c>
      <c r="DB13" s="36"/>
      <c r="DC13" s="36"/>
      <c r="DD13" s="35"/>
      <c r="DE13" s="62"/>
      <c r="DF13" s="62">
        <v>226.98</v>
      </c>
      <c r="DG13" s="35"/>
      <c r="DH13" s="62"/>
      <c r="DI13" s="62"/>
      <c r="DJ13" s="35" t="str">
        <f t="shared" si="17"/>
        <v>-</v>
      </c>
      <c r="DK13" s="62">
        <v>37676</v>
      </c>
      <c r="DL13" s="62">
        <v>43788</v>
      </c>
      <c r="DM13" s="35">
        <f t="shared" si="25"/>
        <v>116.22252893088438</v>
      </c>
      <c r="DN13" s="35"/>
      <c r="DO13" s="35"/>
      <c r="DP13" s="35">
        <v>0</v>
      </c>
      <c r="DQ13" s="62"/>
      <c r="DR13" s="62"/>
      <c r="DS13" s="35" t="str">
        <f t="shared" si="18"/>
        <v>-</v>
      </c>
      <c r="DT13" s="62"/>
      <c r="DU13" s="62">
        <v>60</v>
      </c>
      <c r="DV13" s="35"/>
      <c r="DW13" s="40"/>
      <c r="DX13" s="42">
        <v>0</v>
      </c>
      <c r="DY13" s="35"/>
      <c r="DZ13" s="38"/>
      <c r="EA13" s="38"/>
      <c r="EB13" s="35" t="str">
        <f t="shared" si="20"/>
        <v>-</v>
      </c>
      <c r="EC13" s="40"/>
      <c r="ED13" s="62">
        <v>28257</v>
      </c>
      <c r="EE13" s="62">
        <v>36122.810000000005</v>
      </c>
      <c r="EF13" s="35">
        <f t="shared" si="26"/>
        <v>127.8366776373996</v>
      </c>
      <c r="EG13" s="41">
        <f t="shared" si="21"/>
        <v>499107</v>
      </c>
      <c r="EH13" s="41">
        <f t="shared" si="22"/>
        <v>977360.1800000002</v>
      </c>
      <c r="EI13" s="35">
        <f t="shared" si="23"/>
        <v>195.82177368780646</v>
      </c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</row>
    <row r="14" spans="1:150" ht="19.5" customHeight="1">
      <c r="A14" s="14">
        <v>26</v>
      </c>
      <c r="B14" s="13" t="s">
        <v>21</v>
      </c>
      <c r="C14" s="21"/>
      <c r="D14" s="21"/>
      <c r="E14" s="21"/>
      <c r="F14" s="22"/>
      <c r="G14" s="22"/>
      <c r="H14" s="23"/>
      <c r="I14" s="62"/>
      <c r="J14" s="62"/>
      <c r="K14" s="35"/>
      <c r="L14" s="62"/>
      <c r="M14" s="62">
        <v>94.14</v>
      </c>
      <c r="N14" s="35" t="e">
        <f t="shared" si="0"/>
        <v>#DIV/0!</v>
      </c>
      <c r="O14" s="35"/>
      <c r="P14" s="35"/>
      <c r="Q14" s="35"/>
      <c r="R14" s="62">
        <v>2000</v>
      </c>
      <c r="S14" s="62">
        <v>3682.99</v>
      </c>
      <c r="T14" s="35">
        <f t="shared" si="1"/>
        <v>184.1495</v>
      </c>
      <c r="U14" s="62"/>
      <c r="V14" s="62">
        <v>34840.44</v>
      </c>
      <c r="W14" s="35" t="e">
        <f t="shared" si="2"/>
        <v>#DIV/0!</v>
      </c>
      <c r="X14" s="62"/>
      <c r="Y14" s="62">
        <v>135337.83</v>
      </c>
      <c r="Z14" s="35" t="e">
        <f t="shared" si="3"/>
        <v>#DIV/0!</v>
      </c>
      <c r="AA14" s="62">
        <v>5800</v>
      </c>
      <c r="AB14" s="62">
        <v>12069</v>
      </c>
      <c r="AC14" s="35">
        <f t="shared" si="4"/>
        <v>208.08620689655172</v>
      </c>
      <c r="AD14" s="62">
        <v>144683</v>
      </c>
      <c r="AE14" s="62">
        <v>176123.03</v>
      </c>
      <c r="AF14" s="35">
        <f t="shared" si="5"/>
        <v>121.73028621192539</v>
      </c>
      <c r="AG14" s="62"/>
      <c r="AH14" s="62"/>
      <c r="AI14" s="35"/>
      <c r="AJ14" s="33"/>
      <c r="AK14" s="33"/>
      <c r="AL14" s="35"/>
      <c r="AM14" s="62">
        <v>339069</v>
      </c>
      <c r="AN14" s="62">
        <v>343051.2</v>
      </c>
      <c r="AO14" s="35">
        <f t="shared" si="6"/>
        <v>101.1744512178937</v>
      </c>
      <c r="AP14" s="33"/>
      <c r="AQ14" s="33"/>
      <c r="AR14" s="35"/>
      <c r="AS14" s="62">
        <v>9700</v>
      </c>
      <c r="AT14" s="62">
        <v>9711</v>
      </c>
      <c r="AU14" s="35">
        <f t="shared" si="7"/>
        <v>100.11340206185567</v>
      </c>
      <c r="AV14" s="62"/>
      <c r="AW14" s="62"/>
      <c r="AX14" s="35" t="str">
        <f t="shared" si="8"/>
        <v>-</v>
      </c>
      <c r="AY14" s="35"/>
      <c r="AZ14" s="35"/>
      <c r="BA14" s="35"/>
      <c r="BB14" s="33"/>
      <c r="BC14" s="33"/>
      <c r="BD14" s="35"/>
      <c r="BE14" s="62">
        <v>268</v>
      </c>
      <c r="BF14" s="62">
        <v>18.34</v>
      </c>
      <c r="BG14" s="35">
        <f t="shared" si="9"/>
        <v>6.843283582089551</v>
      </c>
      <c r="BH14" s="62"/>
      <c r="BI14" s="62"/>
      <c r="BJ14" s="35" t="str">
        <f t="shared" si="10"/>
        <v>-</v>
      </c>
      <c r="BK14" s="62"/>
      <c r="BL14" s="62"/>
      <c r="BM14" s="35"/>
      <c r="BN14" s="62"/>
      <c r="BO14" s="62"/>
      <c r="BP14" s="35"/>
      <c r="BQ14" s="62">
        <v>370</v>
      </c>
      <c r="BR14" s="62">
        <v>375.7</v>
      </c>
      <c r="BS14" s="35">
        <f t="shared" si="11"/>
        <v>101.54054054054053</v>
      </c>
      <c r="BT14" s="62"/>
      <c r="BU14" s="33"/>
      <c r="BV14" s="35"/>
      <c r="BW14" s="62"/>
      <c r="BX14" s="62"/>
      <c r="BY14" s="35" t="str">
        <f t="shared" si="12"/>
        <v>-</v>
      </c>
      <c r="BZ14" s="36"/>
      <c r="CA14" s="36"/>
      <c r="CB14" s="35"/>
      <c r="CC14" s="37"/>
      <c r="CD14" s="62"/>
      <c r="CE14" s="62"/>
      <c r="CF14" s="35" t="str">
        <f t="shared" si="13"/>
        <v>-</v>
      </c>
      <c r="CG14" s="33"/>
      <c r="CH14" s="33"/>
      <c r="CI14" s="35"/>
      <c r="CJ14" s="62">
        <v>283020</v>
      </c>
      <c r="CK14" s="62">
        <v>384472.24</v>
      </c>
      <c r="CL14" s="35">
        <f t="shared" si="14"/>
        <v>135.84631474807435</v>
      </c>
      <c r="CM14" s="38"/>
      <c r="CN14" s="38"/>
      <c r="CO14" s="35"/>
      <c r="CP14" s="36"/>
      <c r="CQ14" s="36"/>
      <c r="CR14" s="35"/>
      <c r="CS14" s="62"/>
      <c r="CT14" s="62">
        <v>1120.79</v>
      </c>
      <c r="CU14" s="35" t="e">
        <f t="shared" si="15"/>
        <v>#DIV/0!</v>
      </c>
      <c r="CV14" s="39"/>
      <c r="CW14" s="39"/>
      <c r="CX14" s="35"/>
      <c r="CY14" s="62"/>
      <c r="CZ14" s="62"/>
      <c r="DA14" s="35" t="str">
        <f t="shared" si="16"/>
        <v>-</v>
      </c>
      <c r="DB14" s="36"/>
      <c r="DC14" s="36"/>
      <c r="DD14" s="35"/>
      <c r="DE14" s="62"/>
      <c r="DF14" s="62"/>
      <c r="DG14" s="35"/>
      <c r="DH14" s="62"/>
      <c r="DI14" s="62"/>
      <c r="DJ14" s="35" t="str">
        <f t="shared" si="17"/>
        <v>-</v>
      </c>
      <c r="DK14" s="62">
        <v>40000</v>
      </c>
      <c r="DL14" s="62">
        <v>12334</v>
      </c>
      <c r="DM14" s="35">
        <f t="shared" si="25"/>
        <v>30.835</v>
      </c>
      <c r="DN14" s="35"/>
      <c r="DO14" s="35"/>
      <c r="DP14" s="35">
        <v>0</v>
      </c>
      <c r="DQ14" s="62"/>
      <c r="DR14" s="62"/>
      <c r="DS14" s="35" t="str">
        <f t="shared" si="18"/>
        <v>-</v>
      </c>
      <c r="DT14" s="62"/>
      <c r="DU14" s="62"/>
      <c r="DV14" s="35" t="str">
        <f t="shared" si="19"/>
        <v>-</v>
      </c>
      <c r="DW14" s="40"/>
      <c r="DX14" s="42">
        <v>0</v>
      </c>
      <c r="DY14" s="35"/>
      <c r="DZ14" s="38"/>
      <c r="EA14" s="38"/>
      <c r="EB14" s="35" t="str">
        <f t="shared" si="20"/>
        <v>-</v>
      </c>
      <c r="EC14" s="40"/>
      <c r="ED14" s="62">
        <v>30000</v>
      </c>
      <c r="EE14" s="62">
        <v>10424.54</v>
      </c>
      <c r="EF14" s="35">
        <f t="shared" si="26"/>
        <v>34.74846666666667</v>
      </c>
      <c r="EG14" s="41">
        <f t="shared" si="21"/>
        <v>313020</v>
      </c>
      <c r="EH14" s="41">
        <f t="shared" si="22"/>
        <v>394896.77999999997</v>
      </c>
      <c r="EI14" s="35">
        <f t="shared" si="23"/>
        <v>126.15704427832087</v>
      </c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</row>
    <row r="15" spans="1:150" ht="19.5" customHeight="1">
      <c r="A15" s="14"/>
      <c r="B15" s="13"/>
      <c r="C15" s="21"/>
      <c r="D15" s="21"/>
      <c r="E15" s="21"/>
      <c r="F15" s="24"/>
      <c r="G15" s="24"/>
      <c r="H15" s="24"/>
      <c r="I15" s="43"/>
      <c r="J15" s="43"/>
      <c r="K15" s="35"/>
      <c r="L15" s="44"/>
      <c r="M15" s="45"/>
      <c r="N15" s="35" t="str">
        <f t="shared" si="0"/>
        <v>-</v>
      </c>
      <c r="O15" s="35"/>
      <c r="P15" s="35"/>
      <c r="Q15" s="35"/>
      <c r="R15" s="33"/>
      <c r="S15" s="33"/>
      <c r="T15" s="35"/>
      <c r="U15" s="33"/>
      <c r="V15" s="33"/>
      <c r="W15" s="35"/>
      <c r="X15" s="33"/>
      <c r="Y15" s="33"/>
      <c r="Z15" s="35"/>
      <c r="AA15" s="33"/>
      <c r="AB15" s="33"/>
      <c r="AC15" s="35"/>
      <c r="AD15" s="33"/>
      <c r="AE15" s="33"/>
      <c r="AF15" s="35"/>
      <c r="AG15" s="35"/>
      <c r="AH15" s="46"/>
      <c r="AI15" s="35"/>
      <c r="AJ15" s="40"/>
      <c r="AK15" s="47"/>
      <c r="AL15" s="35"/>
      <c r="AM15" s="38"/>
      <c r="AN15" s="35"/>
      <c r="AO15" s="35"/>
      <c r="AP15" s="33"/>
      <c r="AQ15" s="33"/>
      <c r="AR15" s="35"/>
      <c r="AS15" s="40"/>
      <c r="AT15" s="47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40"/>
      <c r="BO15" s="47"/>
      <c r="BP15" s="35"/>
      <c r="BQ15" s="35"/>
      <c r="BR15" s="35"/>
      <c r="BS15" s="35"/>
      <c r="BT15" s="35"/>
      <c r="BU15" s="35"/>
      <c r="BV15" s="35"/>
      <c r="BW15" s="40"/>
      <c r="BX15" s="47"/>
      <c r="BY15" s="35"/>
      <c r="BZ15" s="35"/>
      <c r="CA15" s="35"/>
      <c r="CB15" s="35"/>
      <c r="CC15" s="37"/>
      <c r="CD15" s="37"/>
      <c r="CE15" s="37"/>
      <c r="CF15" s="37"/>
      <c r="CG15" s="35"/>
      <c r="CH15" s="35"/>
      <c r="CI15" s="35"/>
      <c r="CJ15" s="40"/>
      <c r="CK15" s="62"/>
      <c r="CL15" s="35"/>
      <c r="CM15" s="42"/>
      <c r="CN15" s="47"/>
      <c r="CO15" s="35"/>
      <c r="CP15" s="36"/>
      <c r="CQ15" s="36"/>
      <c r="CR15" s="35"/>
      <c r="CS15" s="62"/>
      <c r="CT15" s="62">
        <v>1120.79</v>
      </c>
      <c r="CU15" s="35" t="e">
        <f t="shared" si="15"/>
        <v>#DIV/0!</v>
      </c>
      <c r="CV15" s="35"/>
      <c r="CW15" s="35"/>
      <c r="CX15" s="35"/>
      <c r="CY15" s="62"/>
      <c r="CZ15" s="62"/>
      <c r="DA15" s="35"/>
      <c r="DB15" s="35"/>
      <c r="DC15" s="35"/>
      <c r="DD15" s="35"/>
      <c r="DE15" s="36"/>
      <c r="DF15" s="36"/>
      <c r="DG15" s="35"/>
      <c r="DH15" s="35"/>
      <c r="DI15" s="35"/>
      <c r="DJ15" s="35" t="str">
        <f t="shared" si="17"/>
        <v>-</v>
      </c>
      <c r="DK15" s="40"/>
      <c r="DL15" s="40"/>
      <c r="DM15" s="35"/>
      <c r="DN15" s="35"/>
      <c r="DO15" s="35"/>
      <c r="DP15" s="35"/>
      <c r="DQ15" s="35"/>
      <c r="DR15" s="35"/>
      <c r="DS15" s="35" t="str">
        <f t="shared" si="18"/>
        <v>-</v>
      </c>
      <c r="DT15" s="40"/>
      <c r="DU15" s="40"/>
      <c r="DV15" s="35"/>
      <c r="DW15" s="40"/>
      <c r="DX15" s="40"/>
      <c r="DY15" s="35"/>
      <c r="DZ15" s="40"/>
      <c r="EA15" s="40"/>
      <c r="EB15" s="35"/>
      <c r="EC15" s="40"/>
      <c r="ED15" s="48"/>
      <c r="EE15" s="49"/>
      <c r="EF15" s="35"/>
      <c r="EG15" s="40"/>
      <c r="EH15" s="40"/>
      <c r="EI15" s="35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</row>
    <row r="16" spans="1:150" s="7" customFormat="1" ht="19.5" customHeight="1">
      <c r="A16" s="25"/>
      <c r="B16" s="26" t="s">
        <v>22</v>
      </c>
      <c r="C16" s="27"/>
      <c r="D16" s="27"/>
      <c r="E16" s="27"/>
      <c r="F16" s="27"/>
      <c r="G16" s="27">
        <f>SUM(G8:G14)</f>
        <v>0</v>
      </c>
      <c r="H16" s="28"/>
      <c r="I16" s="50">
        <f>SUM(I8:I15)</f>
        <v>0</v>
      </c>
      <c r="J16" s="51">
        <f>SUM(J8:J15)</f>
        <v>0</v>
      </c>
      <c r="K16" s="34" t="str">
        <f t="shared" si="24"/>
        <v>-</v>
      </c>
      <c r="L16" s="52">
        <f>SUM(L8:L15)</f>
        <v>0</v>
      </c>
      <c r="M16" s="34">
        <f>SUM(M8:M15)</f>
        <v>13602.609999999999</v>
      </c>
      <c r="N16" s="34" t="e">
        <f>M16/L16*100</f>
        <v>#DIV/0!</v>
      </c>
      <c r="O16" s="52">
        <f>SUM(O8:O15)</f>
        <v>0</v>
      </c>
      <c r="P16" s="34">
        <f>SUM(P8:P15)</f>
        <v>0</v>
      </c>
      <c r="Q16" s="34" t="str">
        <f>IF(P16&lt;&gt;0,P16/O16*100,"-")</f>
        <v>-</v>
      </c>
      <c r="R16" s="52">
        <f>SUM(R8:R15)</f>
        <v>13895</v>
      </c>
      <c r="S16" s="34">
        <f>SUM(S8:S15)</f>
        <v>16082.73</v>
      </c>
      <c r="T16" s="34">
        <v>102.3</v>
      </c>
      <c r="U16" s="52">
        <f>SUM(U8:U15)</f>
        <v>36377</v>
      </c>
      <c r="V16" s="34">
        <f>SUM(V8:V15)</f>
        <v>73036.43</v>
      </c>
      <c r="W16" s="34">
        <f>V16/U16*100</f>
        <v>200.77639717403852</v>
      </c>
      <c r="X16" s="52">
        <f>SUM(X8:X15)</f>
        <v>121754</v>
      </c>
      <c r="Y16" s="34">
        <f>SUM(Y8:Y15)</f>
        <v>283710.24</v>
      </c>
      <c r="Z16" s="34">
        <f>Y16/X16*100</f>
        <v>233.01923550766298</v>
      </c>
      <c r="AA16" s="53">
        <f>SUM(AA8:AA15)</f>
        <v>94838</v>
      </c>
      <c r="AB16" s="53">
        <f>SUM(AB8:AB15)</f>
        <v>114237.91</v>
      </c>
      <c r="AC16" s="34">
        <f t="shared" si="4"/>
        <v>120.45584048588118</v>
      </c>
      <c r="AD16" s="52">
        <f>SUM(AD8:AD15)</f>
        <v>985808</v>
      </c>
      <c r="AE16" s="52">
        <f>SUM(AE8:AE15)</f>
        <v>1294020.0599999998</v>
      </c>
      <c r="AF16" s="34">
        <f t="shared" si="5"/>
        <v>131.26491771217113</v>
      </c>
      <c r="AG16" s="53">
        <f>SUM(AG8:AG15)</f>
        <v>0</v>
      </c>
      <c r="AH16" s="52">
        <f>SUM(AH8:AH15)</f>
        <v>0</v>
      </c>
      <c r="AI16" s="34"/>
      <c r="AJ16" s="52">
        <f>SUM(AJ8:AJ15)</f>
        <v>0</v>
      </c>
      <c r="AK16" s="52">
        <f>SUM(AK8:AK15)</f>
        <v>0</v>
      </c>
      <c r="AL16" s="34"/>
      <c r="AM16" s="54">
        <f>SUM(AM8:AM15)</f>
        <v>2153720</v>
      </c>
      <c r="AN16" s="54">
        <f>SUM(AN8:AN15)</f>
        <v>2884211.39</v>
      </c>
      <c r="AO16" s="34">
        <f>AN16/AM16*100</f>
        <v>133.91765828427094</v>
      </c>
      <c r="AP16" s="52">
        <f>SUM(AP8:AP15)</f>
        <v>0</v>
      </c>
      <c r="AQ16" s="52">
        <f>SUM(AQ8:AQ15)</f>
        <v>0</v>
      </c>
      <c r="AR16" s="34"/>
      <c r="AS16" s="52">
        <f>SUM(AS8:AS15)</f>
        <v>10500</v>
      </c>
      <c r="AT16" s="52">
        <f>SUM(AT8:AT15)</f>
        <v>12975</v>
      </c>
      <c r="AU16" s="34">
        <f t="shared" si="7"/>
        <v>123.57142857142858</v>
      </c>
      <c r="AV16" s="34">
        <f>SUM(AV8:AV14)</f>
        <v>0</v>
      </c>
      <c r="AW16" s="34">
        <f>SUM(AW8:AW14)</f>
        <v>18343.06</v>
      </c>
      <c r="AX16" s="34" t="e">
        <f t="shared" si="8"/>
        <v>#DIV/0!</v>
      </c>
      <c r="AY16" s="34">
        <f>SUM(AY8:AY14)</f>
        <v>0</v>
      </c>
      <c r="AZ16" s="34">
        <f>SUM(AZ8:AZ14)</f>
        <v>0</v>
      </c>
      <c r="BA16" s="34" t="str">
        <f>IF(AZ16&lt;&gt;0,AZ16/AY16*100,"-")</f>
        <v>-</v>
      </c>
      <c r="BB16" s="34">
        <f>SUM(BB8:BB14)</f>
        <v>0</v>
      </c>
      <c r="BC16" s="34">
        <f>SUM(BC8:BC14)</f>
        <v>0</v>
      </c>
      <c r="BD16" s="34" t="str">
        <f>IF(BC16&lt;&gt;0,BC16/BB16*100,"-")</f>
        <v>-</v>
      </c>
      <c r="BE16" s="34">
        <f>SUM(BE8:BE14)</f>
        <v>1768</v>
      </c>
      <c r="BF16" s="34">
        <f>SUM(BF8:BF14)</f>
        <v>1801.1399999999999</v>
      </c>
      <c r="BG16" s="34">
        <f t="shared" si="9"/>
        <v>101.87443438914026</v>
      </c>
      <c r="BH16" s="34">
        <f>SUM(BH8:BH14)</f>
        <v>0</v>
      </c>
      <c r="BI16" s="34">
        <f>SUM(BI8:BI14)</f>
        <v>0</v>
      </c>
      <c r="BJ16" s="34">
        <v>37</v>
      </c>
      <c r="BK16" s="34">
        <f>SUM(BK8:BK14)</f>
        <v>0</v>
      </c>
      <c r="BL16" s="34">
        <f>SUM(BL8:BL14)</f>
        <v>0</v>
      </c>
      <c r="BM16" s="34" t="s">
        <v>51</v>
      </c>
      <c r="BN16" s="52">
        <f>SUM(BN8:BN15)</f>
        <v>0</v>
      </c>
      <c r="BO16" s="52">
        <f>SUM(BO8:BO15)</f>
        <v>0</v>
      </c>
      <c r="BP16" s="34"/>
      <c r="BQ16" s="53">
        <f>SUM(BQ8:BQ14)</f>
        <v>714</v>
      </c>
      <c r="BR16" s="53">
        <f>SUM(BR8:BR14)</f>
        <v>2909.73</v>
      </c>
      <c r="BS16" s="34">
        <f>IF(BR16&lt;&gt;0,BR16/BQ16*100,"-")</f>
        <v>407.5252100840336</v>
      </c>
      <c r="BT16" s="53">
        <f>SUM(BT8:BT14)</f>
        <v>0</v>
      </c>
      <c r="BU16" s="53">
        <f>SUM(BU8:BU14)</f>
        <v>0</v>
      </c>
      <c r="BV16" s="34"/>
      <c r="BW16" s="52">
        <f>SUM(BW8:BW15)</f>
        <v>0</v>
      </c>
      <c r="BX16" s="52">
        <f>SUM(BX8:BX15)</f>
        <v>0</v>
      </c>
      <c r="BY16" s="34" t="e">
        <f>-'[1]Лист1'!$HP$10:$HQ$16+CJ8</f>
        <v>#VALUE!</v>
      </c>
      <c r="BZ16" s="34"/>
      <c r="CA16" s="52">
        <f>SUM(CA8:CA14)</f>
        <v>0</v>
      </c>
      <c r="CB16" s="34"/>
      <c r="CC16" s="34"/>
      <c r="CD16" s="52">
        <f>SUM(CD8:CD15)</f>
        <v>0</v>
      </c>
      <c r="CE16" s="52">
        <f>SUM(CE8:CE15)</f>
        <v>0</v>
      </c>
      <c r="CF16" s="34"/>
      <c r="CG16" s="54">
        <f>SUM(CG8:CG14)</f>
        <v>0</v>
      </c>
      <c r="CH16" s="52">
        <f>SUM(CH8:CH15)</f>
        <v>0</v>
      </c>
      <c r="CI16" s="34"/>
      <c r="CJ16" s="52">
        <f>SUM(CJ8:CJ15)</f>
        <v>2371848</v>
      </c>
      <c r="CK16" s="52">
        <f>SUM(CK8:CK15)</f>
        <v>3250181.2300000004</v>
      </c>
      <c r="CL16" s="34">
        <f>CK16/CJ16*100</f>
        <v>137.03159856786777</v>
      </c>
      <c r="CM16" s="52">
        <f>SUM(CM8:CM15)</f>
        <v>0</v>
      </c>
      <c r="CN16" s="52">
        <f>SUM(CN8:CN15)</f>
        <v>0</v>
      </c>
      <c r="CO16" s="34"/>
      <c r="CP16" s="53">
        <f>SUM(CP8:CP15)</f>
        <v>0</v>
      </c>
      <c r="CQ16" s="53">
        <f>SUM(CQ8:CQ15)</f>
        <v>0</v>
      </c>
      <c r="CR16" s="34"/>
      <c r="CS16" s="34">
        <f>SUM(CS8:CS14)</f>
        <v>0</v>
      </c>
      <c r="CT16" s="54">
        <f>SUM(CT8:CT14)</f>
        <v>2985.2700000000004</v>
      </c>
      <c r="CU16" s="34" t="e">
        <f>IF(CT16&lt;&gt;0,CT16/CS16*100,"-")</f>
        <v>#DIV/0!</v>
      </c>
      <c r="CV16" s="52">
        <f>SUM(CV8:CV15)</f>
        <v>0</v>
      </c>
      <c r="CW16" s="52">
        <f>SUM(CW8:CW15)</f>
        <v>0</v>
      </c>
      <c r="CX16" s="34"/>
      <c r="CY16" s="53">
        <f>SUM(CY8:CY15)</f>
        <v>0</v>
      </c>
      <c r="CZ16" s="53">
        <f>SUM(CZ8:CZ15)</f>
        <v>52089</v>
      </c>
      <c r="DA16" s="34"/>
      <c r="DB16" s="53">
        <f>SUM(DB8:DB15)</f>
        <v>0</v>
      </c>
      <c r="DC16" s="53">
        <f>SUM(DC8:DC15)</f>
        <v>0</v>
      </c>
      <c r="DD16" s="34"/>
      <c r="DE16" s="34"/>
      <c r="DF16" s="34">
        <f>SUM(DF8:DF14)</f>
        <v>226.98</v>
      </c>
      <c r="DG16" s="34"/>
      <c r="DH16" s="53">
        <f>SUM(DH8:DH15)</f>
        <v>0</v>
      </c>
      <c r="DI16" s="52">
        <f>SUM(DI8:DI15)</f>
        <v>0</v>
      </c>
      <c r="DJ16" s="34" t="str">
        <f t="shared" si="17"/>
        <v>-</v>
      </c>
      <c r="DK16" s="53">
        <f>SUM(DK8:DK15)</f>
        <v>315184.6666666666</v>
      </c>
      <c r="DL16" s="52">
        <f>SUM(DL8:DL15)</f>
        <v>238114.32</v>
      </c>
      <c r="DM16" s="34">
        <f t="shared" si="25"/>
        <v>75.54755836261072</v>
      </c>
      <c r="DN16" s="53">
        <f>SUM(DN8:DN15)</f>
        <v>0</v>
      </c>
      <c r="DO16" s="52">
        <f>SUM(DO8:DO15)</f>
        <v>0</v>
      </c>
      <c r="DP16" s="34"/>
      <c r="DQ16" s="54">
        <f>SUM(DQ8:DQ14)</f>
        <v>0</v>
      </c>
      <c r="DR16" s="53">
        <f>SUM(DR8:DR15)</f>
        <v>0</v>
      </c>
      <c r="DS16" s="35" t="str">
        <f t="shared" si="18"/>
        <v>-</v>
      </c>
      <c r="DT16" s="53">
        <f>SUM(DT8:DT15)</f>
        <v>0</v>
      </c>
      <c r="DU16" s="52">
        <f>SUM(DU8:DU15)</f>
        <v>250</v>
      </c>
      <c r="DV16" s="34" t="e">
        <f t="shared" si="19"/>
        <v>#DIV/0!</v>
      </c>
      <c r="DW16" s="52"/>
      <c r="DX16" s="53">
        <f>SUM(DX8:DX15)</f>
        <v>0</v>
      </c>
      <c r="DY16" s="52"/>
      <c r="DZ16" s="53">
        <f>SUM(DZ8:DZ15)</f>
        <v>0</v>
      </c>
      <c r="EA16" s="52">
        <f>SUM(EA8:EA15)</f>
        <v>0</v>
      </c>
      <c r="EB16" s="53" t="str">
        <f>IF(EA16&lt;&gt;0,EA16/DZ16*100,"-")</f>
        <v>-</v>
      </c>
      <c r="EC16" s="52"/>
      <c r="ED16" s="53">
        <f>SUM(ED8:ED15)</f>
        <v>236388.5</v>
      </c>
      <c r="EE16" s="52">
        <f>SUM(EE8:EE15)</f>
        <v>235196.63999999998</v>
      </c>
      <c r="EF16" s="34">
        <f>IF(EE16&lt;&gt;0,EE16/ED16*100,"-")</f>
        <v>99.49580457594172</v>
      </c>
      <c r="EG16" s="53">
        <f>SUM(EG8:EG15)</f>
        <v>2608236.5</v>
      </c>
      <c r="EH16" s="53">
        <f>SUM(EH8:EH15)</f>
        <v>3485377.87</v>
      </c>
      <c r="EI16" s="34">
        <f>IF(EH16&lt;&gt;0,EH16/EG16*100,"-")</f>
        <v>133.62967161911888</v>
      </c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</row>
    <row r="17" spans="10:139" ht="18">
      <c r="J17" s="10">
        <v>0</v>
      </c>
      <c r="K17" s="59"/>
      <c r="L17" s="55"/>
      <c r="M17" s="60"/>
      <c r="N17" s="59"/>
      <c r="O17" s="55"/>
      <c r="P17" s="55"/>
      <c r="Q17" s="55"/>
      <c r="R17" s="55"/>
      <c r="S17" s="55"/>
      <c r="T17" s="59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9"/>
      <c r="BT17" s="55"/>
      <c r="BU17" s="55"/>
      <c r="BV17" s="55"/>
      <c r="BW17" s="55"/>
      <c r="BX17" s="55"/>
      <c r="BY17" s="59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9"/>
      <c r="DB17" s="55"/>
      <c r="DC17" s="55"/>
      <c r="DD17" s="55"/>
      <c r="DE17" s="55"/>
      <c r="DF17" s="55"/>
      <c r="DG17" s="55"/>
      <c r="DH17" s="55"/>
      <c r="DI17" s="55"/>
      <c r="DJ17" s="59"/>
      <c r="DK17" s="55"/>
      <c r="DL17" s="55"/>
      <c r="DM17" s="59"/>
      <c r="DN17" s="55"/>
      <c r="DO17" s="55"/>
      <c r="DP17" s="55"/>
      <c r="DQ17" s="55"/>
      <c r="DR17" s="55"/>
      <c r="DS17" s="59"/>
      <c r="DT17" s="55"/>
      <c r="DU17" s="55"/>
      <c r="DV17" s="59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</row>
    <row r="18" spans="3:139" ht="18">
      <c r="C18" s="9"/>
      <c r="D18" s="9"/>
      <c r="E18" s="9"/>
      <c r="I18" s="9" t="s">
        <v>40</v>
      </c>
      <c r="J18" s="61">
        <v>0</v>
      </c>
      <c r="K18" s="59"/>
      <c r="L18" s="56"/>
      <c r="M18" s="56" t="s">
        <v>34</v>
      </c>
      <c r="N18" s="59"/>
      <c r="O18" s="55"/>
      <c r="P18" s="55"/>
      <c r="Q18" s="55"/>
      <c r="R18" s="55"/>
      <c r="S18" s="55"/>
      <c r="T18" s="59"/>
      <c r="U18" s="55"/>
      <c r="V18" s="55"/>
      <c r="W18" s="55"/>
      <c r="X18" s="55"/>
      <c r="Y18" s="55"/>
      <c r="Z18" s="55"/>
      <c r="AA18" s="55"/>
      <c r="AB18" s="55"/>
      <c r="AC18" s="55"/>
      <c r="AD18" s="56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9"/>
      <c r="BT18" s="55"/>
      <c r="BU18" s="55"/>
      <c r="BV18" s="55"/>
      <c r="BW18" s="55"/>
      <c r="BX18" s="55"/>
      <c r="BY18" s="59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7"/>
      <c r="CK18" s="57"/>
      <c r="CL18" s="58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9"/>
      <c r="DB18" s="55"/>
      <c r="DC18" s="55"/>
      <c r="DD18" s="55"/>
      <c r="DE18" s="55"/>
      <c r="DF18" s="55"/>
      <c r="DG18" s="55"/>
      <c r="DH18" s="55"/>
      <c r="DI18" s="55"/>
      <c r="DJ18" s="59"/>
      <c r="DK18" s="55"/>
      <c r="DL18" s="55"/>
      <c r="DM18" s="59"/>
      <c r="DN18" s="55"/>
      <c r="DO18" s="55"/>
      <c r="DP18" s="55"/>
      <c r="DQ18" s="55"/>
      <c r="DR18" s="55"/>
      <c r="DS18" s="59"/>
      <c r="DT18" s="55"/>
      <c r="DU18" s="55"/>
      <c r="DV18" s="59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</row>
    <row r="20" spans="88:138" ht="25.5" customHeight="1">
      <c r="CJ20" s="11"/>
      <c r="CK20" s="11"/>
      <c r="DT20" s="10"/>
      <c r="DU20" s="10"/>
      <c r="ED20" s="10"/>
      <c r="EE20" s="10"/>
      <c r="EG20" s="10"/>
      <c r="EH20" s="10"/>
    </row>
    <row r="21" spans="10:12" ht="12.75">
      <c r="J21" s="32"/>
      <c r="K21" s="32"/>
      <c r="L21" s="32"/>
    </row>
    <row r="22" spans="88:89" ht="12.75">
      <c r="CJ22" s="4"/>
      <c r="CK22" s="4"/>
    </row>
    <row r="25" ht="12.75">
      <c r="CN25" s="4"/>
    </row>
  </sheetData>
  <sheetProtection/>
  <autoFilter ref="A7:ET18"/>
  <mergeCells count="91">
    <mergeCell ref="BT5:BV5"/>
    <mergeCell ref="BT6:BV6"/>
    <mergeCell ref="BZ6:CB6"/>
    <mergeCell ref="BZ5:CB5"/>
    <mergeCell ref="CM5:CO5"/>
    <mergeCell ref="CP5:CR5"/>
    <mergeCell ref="CM6:CO6"/>
    <mergeCell ref="BW6:BY6"/>
    <mergeCell ref="CD5:CF5"/>
    <mergeCell ref="CD6:CF6"/>
    <mergeCell ref="CJ6:CL6"/>
    <mergeCell ref="DB5:DD5"/>
    <mergeCell ref="DB6:DD6"/>
    <mergeCell ref="CV6:CX6"/>
    <mergeCell ref="CS5:CU5"/>
    <mergeCell ref="CS6:CU6"/>
    <mergeCell ref="CY6:DA6"/>
    <mergeCell ref="CY5:DA5"/>
    <mergeCell ref="CV5:CX5"/>
    <mergeCell ref="BQ6:BS6"/>
    <mergeCell ref="AP5:AR5"/>
    <mergeCell ref="AP6:AR6"/>
    <mergeCell ref="BE5:BG5"/>
    <mergeCell ref="BN5:BP5"/>
    <mergeCell ref="AJ5:AL5"/>
    <mergeCell ref="AJ6:AL6"/>
    <mergeCell ref="AM5:AO5"/>
    <mergeCell ref="AM6:AO6"/>
    <mergeCell ref="AV5:AX5"/>
    <mergeCell ref="CG5:CI5"/>
    <mergeCell ref="DZ5:EB5"/>
    <mergeCell ref="BH5:BJ5"/>
    <mergeCell ref="BH6:BJ6"/>
    <mergeCell ref="DE6:DG6"/>
    <mergeCell ref="DN6:DP6"/>
    <mergeCell ref="DN5:DP5"/>
    <mergeCell ref="DQ5:DS5"/>
    <mergeCell ref="BN6:BP6"/>
    <mergeCell ref="BQ5:BS5"/>
    <mergeCell ref="BW5:BY5"/>
    <mergeCell ref="CP6:CR6"/>
    <mergeCell ref="DW6:DY6"/>
    <mergeCell ref="DW5:DY5"/>
    <mergeCell ref="DT5:DV5"/>
    <mergeCell ref="DT6:DV6"/>
    <mergeCell ref="DQ6:DS6"/>
    <mergeCell ref="DE5:DG5"/>
    <mergeCell ref="CJ5:CL5"/>
    <mergeCell ref="CG6:CI6"/>
    <mergeCell ref="AV6:AX6"/>
    <mergeCell ref="AS6:AU6"/>
    <mergeCell ref="EG6:EI6"/>
    <mergeCell ref="DZ6:EB6"/>
    <mergeCell ref="EG5:EI5"/>
    <mergeCell ref="ED5:EF5"/>
    <mergeCell ref="EC5:EC7"/>
    <mergeCell ref="ED6:EF6"/>
    <mergeCell ref="BE6:BG6"/>
    <mergeCell ref="DK5:DM5"/>
    <mergeCell ref="DH5:DJ5"/>
    <mergeCell ref="DH6:DJ6"/>
    <mergeCell ref="DK6:DM6"/>
    <mergeCell ref="AD5:AF5"/>
    <mergeCell ref="R5:T5"/>
    <mergeCell ref="I6:K6"/>
    <mergeCell ref="AD6:AF6"/>
    <mergeCell ref="R6:T6"/>
    <mergeCell ref="L5:N5"/>
    <mergeCell ref="L6:N6"/>
    <mergeCell ref="BK5:BM5"/>
    <mergeCell ref="BB5:BD5"/>
    <mergeCell ref="AY5:BA5"/>
    <mergeCell ref="AY6:BA6"/>
    <mergeCell ref="BK6:BM6"/>
    <mergeCell ref="BB6:BD6"/>
    <mergeCell ref="C5:E5"/>
    <mergeCell ref="C6:E6"/>
    <mergeCell ref="I5:K5"/>
    <mergeCell ref="AS5:AU5"/>
    <mergeCell ref="F5:H5"/>
    <mergeCell ref="F6:H6"/>
    <mergeCell ref="AA6:AC6"/>
    <mergeCell ref="AG5:AI5"/>
    <mergeCell ref="AG6:AI6"/>
    <mergeCell ref="X5:Z5"/>
    <mergeCell ref="X6:Z6"/>
    <mergeCell ref="AA5:AC5"/>
    <mergeCell ref="O5:Q5"/>
    <mergeCell ref="R3:U3"/>
    <mergeCell ref="U5:W5"/>
    <mergeCell ref="U6:W6"/>
  </mergeCells>
  <printOptions/>
  <pageMargins left="0.2" right="0.19" top="0.9448818897637796" bottom="0.4724409448818898" header="0.31496062992125984" footer="0.2755905511811024"/>
  <pageSetup blackAndWhite="1" fitToHeight="6" fitToWidth="6" horizontalDpi="300" verticalDpi="300" orientation="landscape" paperSize="9" scale="48" r:id="rId1"/>
  <headerFooter alignWithMargins="0">
    <oddHeader>&amp;C&amp;14АНАЛIЗ
надходження до місцевих бюджетів податків та інших платежів з
підприємств, об'єднань, організацій району
станом на 01.02.2016 р.&amp;R
</oddHeader>
    <oddFooter>&amp;C&amp;F&amp;RАркуш &amp;P</oddFooter>
  </headerFooter>
  <colBreaks count="3" manualBreakCount="3">
    <brk id="35" min="4" max="41" man="1"/>
    <brk id="65" min="4" max="41" man="1"/>
    <brk id="102" min="4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Администратор</cp:lastModifiedBy>
  <cp:lastPrinted>2016-02-08T13:57:17Z</cp:lastPrinted>
  <dcterms:created xsi:type="dcterms:W3CDTF">1999-04-28T05:36:56Z</dcterms:created>
  <dcterms:modified xsi:type="dcterms:W3CDTF">2019-05-10T11:43:48Z</dcterms:modified>
  <cp:category/>
  <cp:version/>
  <cp:contentType/>
  <cp:contentStatus/>
</cp:coreProperties>
</file>